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autoCompressPictures="0" defaultThemeVersion="124226"/>
  <xr:revisionPtr revIDLastSave="57" documentId="11_519CD7C4E7B3EDCFFC8EE6132DE8ED238C147366" xr6:coauthVersionLast="47" xr6:coauthVersionMax="47" xr10:uidLastSave="{F7D6D8F9-5BD9-4BCF-B53B-8756A0DF4157}"/>
  <bookViews>
    <workbookView xWindow="0" yWindow="45" windowWidth="19425" windowHeight="9555" firstSheet="11" activeTab="28" xr2:uid="{00000000-000D-0000-FFFF-FFFF00000000}"/>
  </bookViews>
  <sheets>
    <sheet name="t1" sheetId="1" r:id="rId1"/>
    <sheet name="t2" sheetId="2" r:id="rId2"/>
    <sheet name="t3" sheetId="38" r:id="rId3"/>
    <sheet name="t4" sheetId="39" r:id="rId4"/>
    <sheet name="t5" sheetId="40" r:id="rId5"/>
    <sheet name="t6" sheetId="41" r:id="rId6"/>
    <sheet name="t7" sheetId="42" r:id="rId7"/>
    <sheet name="f1" sheetId="46" r:id="rId8"/>
    <sheet name="f2" sheetId="47" r:id="rId9"/>
    <sheet name="f3" sheetId="48" r:id="rId10"/>
    <sheet name="f4" sheetId="49" r:id="rId11"/>
    <sheet name="t8" sheetId="57" r:id="rId12"/>
    <sheet name="t9" sheetId="51" r:id="rId13"/>
    <sheet name="t10" sheetId="29" r:id="rId14"/>
    <sheet name="f5" sheetId="30" r:id="rId15"/>
    <sheet name="t11" sheetId="31" r:id="rId16"/>
    <sheet name="t12" sheetId="32" r:id="rId17"/>
    <sheet name="f6" sheetId="33" r:id="rId18"/>
    <sheet name="t13" sheetId="34" r:id="rId19"/>
    <sheet name="t14" sheetId="35" r:id="rId20"/>
    <sheet name="f7" sheetId="36" r:id="rId21"/>
    <sheet name="t15" sheetId="10" r:id="rId22"/>
    <sheet name="t16" sheetId="12" r:id="rId23"/>
    <sheet name="f8" sheetId="11" r:id="rId24"/>
    <sheet name="f9" sheetId="56" r:id="rId25"/>
    <sheet name="t17" sheetId="52" r:id="rId26"/>
    <sheet name="f10" sheetId="54" r:id="rId27"/>
    <sheet name="t18" sheetId="53" r:id="rId28"/>
    <sheet name="f11" sheetId="55" r:id="rId29"/>
  </sheets>
  <externalReferences>
    <externalReference r:id="rId30"/>
    <externalReference r:id="rId31"/>
    <externalReference r:id="rId32"/>
  </externalReferences>
  <definedNames>
    <definedName name="_Key1" localSheetId="5" hidden="1">#REF!</definedName>
    <definedName name="_Key1" hidden="1">#REF!</definedName>
    <definedName name="_Order1" hidden="1">255</definedName>
    <definedName name="_Regression_Int" hidden="1">1</definedName>
    <definedName name="_Sort" localSheetId="5" hidden="1">#REF!</definedName>
    <definedName name="_Sort" hidden="1">#REF!</definedName>
    <definedName name="Anno" localSheetId="5">'[1]1.01.1'!$C$3</definedName>
    <definedName name="Anno">'[1]1.01.1'!$C$3</definedName>
    <definedName name="Area_stampa_MI" localSheetId="5">#REF!</definedName>
    <definedName name="Area_stampa_MI">#REF!</definedName>
    <definedName name="f_abruzzo" localSheetId="5">[2]Abruzzo!#REF!</definedName>
    <definedName name="f_abruzzo">[2]Abruzzo!#REF!</definedName>
    <definedName name="f_basilicata" localSheetId="5">[2]Basilicata!#REF!</definedName>
    <definedName name="f_basilicata">[2]Basilicata!#REF!</definedName>
    <definedName name="f_bolzano" localSheetId="5">[2]Bolzano!#REF!</definedName>
    <definedName name="f_bolzano">[2]Bolzano!#REF!</definedName>
    <definedName name="f_calabria" localSheetId="5">[2]Calabria!#REF!</definedName>
    <definedName name="f_calabria">[2]Calabria!#REF!</definedName>
    <definedName name="f_campania" localSheetId="5">[2]Campania!#REF!</definedName>
    <definedName name="f_campania">[2]Campania!#REF!</definedName>
    <definedName name="f_centro" localSheetId="5">[2]Centro!#REF!</definedName>
    <definedName name="f_centro">[2]Centro!#REF!</definedName>
    <definedName name="f_emiliaromagna" localSheetId="5">'[2]Emilia Romagna'!#REF!</definedName>
    <definedName name="f_emiliaromagna">'[2]Emilia Romagna'!#REF!</definedName>
    <definedName name="f_friuli" localSheetId="5">[2]Friuli!#REF!</definedName>
    <definedName name="f_friuli">[2]Friuli!#REF!</definedName>
    <definedName name="f_italia" localSheetId="5">[2]ITALIA!#REF!</definedName>
    <definedName name="f_italia">[2]ITALIA!#REF!</definedName>
    <definedName name="f_lazio" localSheetId="5">[2]Lazio!#REF!</definedName>
    <definedName name="f_lazio">[2]Lazio!#REF!</definedName>
    <definedName name="f_liguria" localSheetId="5">[2]Liguria!#REF!</definedName>
    <definedName name="f_liguria">[2]Liguria!#REF!</definedName>
    <definedName name="f_lombardia" localSheetId="5">[2]Lombardia!#REF!</definedName>
    <definedName name="f_lombardia">[2]Lombardia!#REF!</definedName>
    <definedName name="f_marche" localSheetId="5">[2]Marche!#REF!</definedName>
    <definedName name="f_marche">[2]Marche!#REF!</definedName>
    <definedName name="f_mezzogiorno" localSheetId="5">[2]Mezzogiorno!#REF!</definedName>
    <definedName name="f_mezzogiorno">[2]Mezzogiorno!#REF!</definedName>
    <definedName name="f_molise" localSheetId="5">[2]Molise!#REF!</definedName>
    <definedName name="f_molise">[2]Molise!#REF!</definedName>
    <definedName name="f_nord" localSheetId="5">[2]Nord!#REF!</definedName>
    <definedName name="f_nord">[2]Nord!#REF!</definedName>
    <definedName name="f_nordest" localSheetId="5">'[2]Nord-Est'!#REF!</definedName>
    <definedName name="f_nordest">'[2]Nord-Est'!#REF!</definedName>
    <definedName name="f_nordovest" localSheetId="5">'[2]Nord-Ovest'!#REF!</definedName>
    <definedName name="f_nordovest">'[2]Nord-Ovest'!#REF!</definedName>
    <definedName name="f_piemonte" localSheetId="5">[2]Piemonte!#REF!</definedName>
    <definedName name="f_piemonte">[2]Piemonte!#REF!</definedName>
    <definedName name="f_puglia" localSheetId="5">[2]Puglia!#REF!</definedName>
    <definedName name="f_puglia">[2]Puglia!#REF!</definedName>
    <definedName name="f_sardegna" localSheetId="5">[2]Sardegna!#REF!</definedName>
    <definedName name="f_sardegna">[2]Sardegna!#REF!</definedName>
    <definedName name="f_sicilia" localSheetId="5">[2]Sicilia!#REF!</definedName>
    <definedName name="f_sicilia">[2]Sicilia!#REF!</definedName>
    <definedName name="f_toscana" localSheetId="5">[2]Toscana!#REF!</definedName>
    <definedName name="f_toscana">[2]Toscana!#REF!</definedName>
    <definedName name="f_trentino" localSheetId="5">[2]Trentino!#REF!</definedName>
    <definedName name="f_trentino">[2]Trentino!#REF!</definedName>
    <definedName name="f_trento" localSheetId="5">[2]Trento!#REF!</definedName>
    <definedName name="f_trento">[2]Trento!#REF!</definedName>
    <definedName name="f_umbria" localSheetId="5">[2]Umbria!#REF!</definedName>
    <definedName name="f_umbria">[2]Umbria!#REF!</definedName>
    <definedName name="f_valleaosta" localSheetId="5">'[2]Valle d''Aosta'!#REF!</definedName>
    <definedName name="f_valleaosta">'[2]Valle d''Aosta'!#REF!</definedName>
    <definedName name="f_veneto" localSheetId="5">[2]Veneto!#REF!</definedName>
    <definedName name="f_veneto">[2]Veneto!#REF!</definedName>
    <definedName name="m_abruzzo" localSheetId="5">[2]Abruzzo!#REF!</definedName>
    <definedName name="m_abruzzo">[2]Abruzzo!#REF!</definedName>
    <definedName name="m_basilicata" localSheetId="5">[2]Basilicata!#REF!</definedName>
    <definedName name="m_basilicata">[2]Basilicata!#REF!</definedName>
    <definedName name="m_bolzano" localSheetId="5">[2]Bolzano!#REF!</definedName>
    <definedName name="m_bolzano">[2]Bolzano!#REF!</definedName>
    <definedName name="m_calabria" localSheetId="5">[2]Calabria!#REF!</definedName>
    <definedName name="m_calabria">[2]Calabria!#REF!</definedName>
    <definedName name="m_campania" localSheetId="5">[2]Campania!#REF!</definedName>
    <definedName name="m_campania">[2]Campania!#REF!</definedName>
    <definedName name="m_centro" localSheetId="5">[2]Centro!#REF!</definedName>
    <definedName name="m_centro">[2]Centro!#REF!</definedName>
    <definedName name="m_emiliaromagna" localSheetId="5">'[2]Emilia Romagna'!#REF!</definedName>
    <definedName name="m_emiliaromagna">'[2]Emilia Romagna'!#REF!</definedName>
    <definedName name="m_friuli" localSheetId="5">[2]Friuli!#REF!</definedName>
    <definedName name="m_friuli">[2]Friuli!#REF!</definedName>
    <definedName name="m_italia" localSheetId="5">[2]ITALIA!#REF!</definedName>
    <definedName name="m_italia">[2]ITALIA!#REF!</definedName>
    <definedName name="m_lazio" localSheetId="5">[2]Lazio!#REF!</definedName>
    <definedName name="m_lazio">[2]Lazio!#REF!</definedName>
    <definedName name="m_liguria" localSheetId="5">[2]Liguria!#REF!</definedName>
    <definedName name="m_liguria">[2]Liguria!#REF!</definedName>
    <definedName name="m_lombardia" localSheetId="5">[2]Lombardia!#REF!</definedName>
    <definedName name="m_lombardia">[2]Lombardia!#REF!</definedName>
    <definedName name="m_marche" localSheetId="5">[2]Marche!#REF!</definedName>
    <definedName name="m_marche">[2]Marche!#REF!</definedName>
    <definedName name="m_mezzogiorno" localSheetId="5">[2]Mezzogiorno!#REF!</definedName>
    <definedName name="m_mezzogiorno">[2]Mezzogiorno!#REF!</definedName>
    <definedName name="m_molise" localSheetId="5">[2]Molise!#REF!</definedName>
    <definedName name="m_molise">[2]Molise!#REF!</definedName>
    <definedName name="m_nord" localSheetId="5">[2]Nord!#REF!</definedName>
    <definedName name="m_nord">[2]Nord!#REF!</definedName>
    <definedName name="m_nordest" localSheetId="5">'[2]Nord-Est'!#REF!</definedName>
    <definedName name="m_nordest">'[2]Nord-Est'!#REF!</definedName>
    <definedName name="m_nordovest" localSheetId="5">'[2]Nord-Ovest'!#REF!</definedName>
    <definedName name="m_nordovest">'[2]Nord-Ovest'!#REF!</definedName>
    <definedName name="m_piemonte" localSheetId="5">[2]Piemonte!#REF!</definedName>
    <definedName name="m_piemonte">[2]Piemonte!#REF!</definedName>
    <definedName name="m_puglia" localSheetId="5">[2]Puglia!#REF!</definedName>
    <definedName name="m_puglia">[2]Puglia!#REF!</definedName>
    <definedName name="m_sardegna" localSheetId="5">[2]Sardegna!#REF!</definedName>
    <definedName name="m_sardegna">[2]Sardegna!#REF!</definedName>
    <definedName name="m_sicilia" localSheetId="5">[2]Sicilia!#REF!</definedName>
    <definedName name="m_sicilia">[2]Sicilia!#REF!</definedName>
    <definedName name="m_toscana" localSheetId="5">[2]Toscana!#REF!</definedName>
    <definedName name="m_toscana">[2]Toscana!#REF!</definedName>
    <definedName name="m_trentino" localSheetId="5">[2]Trentino!#REF!</definedName>
    <definedName name="m_trentino">[2]Trentino!#REF!</definedName>
    <definedName name="m_trento" localSheetId="5">[2]Trento!#REF!</definedName>
    <definedName name="m_trento">[2]Trento!#REF!</definedName>
    <definedName name="m_umbria" localSheetId="5">[2]Umbria!#REF!</definedName>
    <definedName name="m_umbria">[2]Umbria!#REF!</definedName>
    <definedName name="m_valleaosta" localSheetId="5">'[2]Valle d''Aosta'!#REF!</definedName>
    <definedName name="m_valleaosta">'[2]Valle d''Aosta'!#REF!</definedName>
    <definedName name="m_veneto" localSheetId="5">[2]Veneto!#REF!</definedName>
    <definedName name="m_veneto">[2]Veneto!#REF!</definedName>
    <definedName name="print" localSheetId="5">#REF!</definedName>
    <definedName name="print">#REF!</definedName>
    <definedName name="Print_Area_MI" localSheetId="5">#REF!</definedName>
    <definedName name="Print_Area_MI">#REF!</definedName>
    <definedName name="PRODOTTI" localSheetId="5">#REF!</definedName>
    <definedName name="PRODOTTI">#REF!</definedName>
    <definedName name="Query2">#REF!</definedName>
    <definedName name="REGIONI">#REF!</definedName>
    <definedName name="Tav_1_1_CENTRO">#REF!</definedName>
    <definedName name="Tav_1_1_ITALIA">#REF!</definedName>
    <definedName name="Tav_1_1_MEZZOGIORNO">#REF!</definedName>
    <definedName name="Tav_1_1_NE">#REF!</definedName>
    <definedName name="Tav_1_1_NO">#REF!</definedName>
    <definedName name="Tav_1_1_NORD">#REF!</definedName>
    <definedName name="Tav_2_1_CENTRO">#REF!</definedName>
    <definedName name="Tav_2_1_ITALIA">#REF!</definedName>
    <definedName name="Tav_2_1_MEZZOGIORNO">#REF!</definedName>
    <definedName name="Tav_2_1_NE">#REF!</definedName>
    <definedName name="Tav_2_1_NO">#REF!</definedName>
    <definedName name="Tav_2_1_NORD">#REF!</definedName>
    <definedName name="Tav_3_2_CENTRO">#REF!</definedName>
    <definedName name="Tav_3_2_ITALIA">#REF!</definedName>
    <definedName name="Tav_3_2_MEZZOGIORNO">#REF!</definedName>
    <definedName name="Tav_3_2_NE">#REF!</definedName>
    <definedName name="Tav_3_2_NO">#REF!</definedName>
    <definedName name="Tav_3_2_NORD">#REF!</definedName>
    <definedName name="Tav_3_24_CENTRO">#REF!</definedName>
    <definedName name="Tav_3_24_ITALIA">#REF!</definedName>
    <definedName name="Tav_3_24_MEZZOGIORNO">#REF!</definedName>
    <definedName name="Tav_3_24_NE">#REF!</definedName>
    <definedName name="Tav_3_24_NO">#REF!</definedName>
    <definedName name="Tav_3_24_NORD">#REF!</definedName>
    <definedName name="Tav_3_25_CENTRO">#REF!</definedName>
    <definedName name="Tav_3_25_ITALIA">#REF!</definedName>
    <definedName name="Tav_3_25_MEZZOGIORNO">#REF!</definedName>
    <definedName name="Tav_3_25_NE">#REF!</definedName>
    <definedName name="Tav_3_25_NO">#REF!</definedName>
    <definedName name="Tav_3_25_NORD">#REF!</definedName>
    <definedName name="Tav_3_3_CENTRO">#REF!</definedName>
    <definedName name="Tav_3_3_ITALIA">#REF!</definedName>
    <definedName name="Tav_3_3_MEZZOGIORNO">#REF!</definedName>
    <definedName name="Tav_3_3_NE">#REF!</definedName>
    <definedName name="Tav_3_3_NO">#REF!</definedName>
    <definedName name="Tav_3_3_NORD">#REF!</definedName>
    <definedName name="Tav_3_8_CENTRO">#REF!</definedName>
    <definedName name="Tav_3_8_ITALIA">#REF!</definedName>
    <definedName name="Tav_3_8_MEZZOGIORNO">#REF!</definedName>
    <definedName name="Tav_3_8_NE">#REF!</definedName>
    <definedName name="Tav_3_8_NO">#REF!</definedName>
    <definedName name="Tav_3_8_NORD">#REF!</definedName>
    <definedName name="Tav_4_4_CENTRO">#REF!</definedName>
    <definedName name="Tav_4_4_ITALIA">#REF!</definedName>
    <definedName name="Tav_4_4_MEZZOGIORNO">#REF!</definedName>
    <definedName name="Tav_4_4_NE">#REF!</definedName>
    <definedName name="Tav_4_4_NO">#REF!</definedName>
    <definedName name="Tav_4_4_NORD">#REF!</definedName>
    <definedName name="Tav_4_5_CENTRO">#REF!</definedName>
    <definedName name="Tav_4_5_ITALIA">#REF!</definedName>
    <definedName name="Tav_4_5_MEZZOGIORNO">#REF!</definedName>
    <definedName name="Tav_4_5_NE">#REF!</definedName>
    <definedName name="Tav_4_5_NO">#REF!</definedName>
    <definedName name="Tav_4_5_NORD">#REF!</definedName>
    <definedName name="Tav_4_6_CENTRO">#REF!</definedName>
    <definedName name="Tav_4_6_ITALIA">#REF!</definedName>
    <definedName name="Tav_4_6_MEZZOGIORNO">#REF!</definedName>
    <definedName name="Tav_4_6_NE">#REF!</definedName>
    <definedName name="Tav_4_6_NO">#REF!</definedName>
    <definedName name="Tav_4_6_NORD">#REF!</definedName>
    <definedName name="Totale_Generale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7" i="10" l="1"/>
  <c r="L8" i="10"/>
  <c r="L9" i="10"/>
  <c r="L10" i="10"/>
  <c r="L11" i="10"/>
  <c r="L12" i="10"/>
  <c r="L13" i="10"/>
  <c r="L14" i="10"/>
  <c r="L15" i="10"/>
  <c r="L16" i="10"/>
  <c r="L17" i="10"/>
  <c r="L6" i="10"/>
  <c r="G19" i="53" l="1"/>
  <c r="F19" i="53"/>
  <c r="E19" i="53"/>
  <c r="G17" i="53"/>
  <c r="F17" i="53"/>
  <c r="E17" i="53"/>
  <c r="G16" i="53"/>
  <c r="F16" i="53"/>
  <c r="E16" i="53"/>
  <c r="G15" i="53"/>
  <c r="F15" i="53"/>
  <c r="E15" i="53"/>
  <c r="G14" i="53"/>
  <c r="F14" i="53"/>
  <c r="E14" i="53"/>
  <c r="G13" i="53"/>
  <c r="F13" i="53"/>
  <c r="E13" i="53"/>
  <c r="G11" i="53"/>
  <c r="F11" i="53"/>
  <c r="E11" i="53"/>
  <c r="G10" i="53"/>
  <c r="F10" i="53"/>
  <c r="E10" i="53"/>
  <c r="G9" i="53"/>
  <c r="F9" i="53"/>
  <c r="E9" i="53"/>
  <c r="G8" i="53"/>
  <c r="F8" i="53"/>
  <c r="E8" i="53"/>
  <c r="G7" i="53"/>
  <c r="F7" i="53"/>
  <c r="E7" i="53"/>
  <c r="F28" i="52"/>
  <c r="D27" i="52"/>
  <c r="C27" i="52"/>
  <c r="D26" i="52"/>
  <c r="C26" i="52"/>
  <c r="F25" i="52"/>
  <c r="F24" i="52"/>
  <c r="F23" i="52"/>
  <c r="F17" i="52"/>
  <c r="F15" i="52"/>
  <c r="F14" i="52"/>
  <c r="F13" i="52"/>
  <c r="F12" i="52"/>
  <c r="F11" i="52"/>
  <c r="F10" i="52"/>
  <c r="F8" i="52"/>
  <c r="F26" i="52" l="1"/>
  <c r="F27" i="52"/>
  <c r="F69" i="35"/>
  <c r="D69" i="35"/>
  <c r="C69" i="35"/>
  <c r="B69" i="35"/>
  <c r="F68" i="35"/>
  <c r="D68" i="35"/>
  <c r="C68" i="35"/>
  <c r="B68" i="35"/>
  <c r="F67" i="35"/>
  <c r="D67" i="35"/>
  <c r="C67" i="35"/>
  <c r="B67" i="35"/>
  <c r="F66" i="35"/>
  <c r="D66" i="35"/>
  <c r="C66" i="35"/>
  <c r="B66" i="35"/>
  <c r="F65" i="35"/>
  <c r="D65" i="35"/>
  <c r="C65" i="35"/>
  <c r="B65" i="35"/>
  <c r="F64" i="35"/>
  <c r="D64" i="35"/>
  <c r="C64" i="35"/>
  <c r="B64" i="35"/>
  <c r="F60" i="35"/>
  <c r="D60" i="35"/>
  <c r="C60" i="35"/>
  <c r="B60" i="35"/>
  <c r="R8" i="33"/>
  <c r="R7" i="33"/>
  <c r="W2" i="33"/>
  <c r="U2" i="33"/>
  <c r="H17" i="31"/>
  <c r="G17" i="31"/>
  <c r="H16" i="31"/>
  <c r="G16" i="31"/>
  <c r="H15" i="31"/>
  <c r="G15" i="31"/>
  <c r="H14" i="31"/>
  <c r="G14" i="31"/>
  <c r="H13" i="31"/>
  <c r="G13" i="31"/>
  <c r="H12" i="31"/>
  <c r="G12" i="31"/>
  <c r="H11" i="31"/>
  <c r="G11" i="31"/>
  <c r="H10" i="31"/>
  <c r="G10" i="31"/>
  <c r="H9" i="31"/>
  <c r="G9" i="31"/>
  <c r="H8" i="31"/>
  <c r="G8" i="31"/>
  <c r="H7" i="31"/>
  <c r="G7" i="31"/>
  <c r="H6" i="31"/>
  <c r="G6" i="31"/>
  <c r="A1" i="30"/>
  <c r="F17" i="10" l="1"/>
  <c r="F16" i="10"/>
  <c r="F15" i="10"/>
  <c r="F14" i="10"/>
  <c r="F13" i="10"/>
  <c r="F12" i="10"/>
  <c r="F11" i="10"/>
  <c r="F10" i="10"/>
  <c r="F9" i="10"/>
  <c r="F8" i="10"/>
  <c r="F7" i="10"/>
  <c r="F6" i="10"/>
  <c r="E34" i="1" l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</calcChain>
</file>

<file path=xl/sharedStrings.xml><?xml version="1.0" encoding="utf-8"?>
<sst xmlns="http://schemas.openxmlformats.org/spreadsheetml/2006/main" count="713" uniqueCount="450">
  <si>
    <t>Tab. 1.1 - Produzione ai prezzi al produttore dell'agricoltura nell'UE-28 per paese</t>
  </si>
  <si>
    <t>(milioni di euro correnti)</t>
  </si>
  <si>
    <t>Var. % 2017/16</t>
  </si>
  <si>
    <t>Quota % 2017 su UE-28</t>
  </si>
  <si>
    <t>Belgio</t>
  </si>
  <si>
    <t>Bulgaria</t>
  </si>
  <si>
    <t>Repubblica Ceca</t>
  </si>
  <si>
    <t>Danimarca</t>
  </si>
  <si>
    <t>Germania</t>
  </si>
  <si>
    <t>Estonia</t>
  </si>
  <si>
    <t>Irlanda</t>
  </si>
  <si>
    <t>Grecia</t>
  </si>
  <si>
    <t>Spagna</t>
  </si>
  <si>
    <t>Francia</t>
  </si>
  <si>
    <t>Croazia</t>
  </si>
  <si>
    <t>Italia</t>
  </si>
  <si>
    <t>Cipro</t>
  </si>
  <si>
    <t>Lettonia</t>
  </si>
  <si>
    <t>Lituania</t>
  </si>
  <si>
    <t>Lussemburgo</t>
  </si>
  <si>
    <t>Ungheria</t>
  </si>
  <si>
    <t>Malta</t>
  </si>
  <si>
    <t>Paesi Bassi</t>
  </si>
  <si>
    <t>Austria</t>
  </si>
  <si>
    <t>Polonia</t>
  </si>
  <si>
    <t>Portogallo</t>
  </si>
  <si>
    <t>Romania</t>
  </si>
  <si>
    <t>Slovenia</t>
  </si>
  <si>
    <t>Slovacchia</t>
  </si>
  <si>
    <t>Finlandia</t>
  </si>
  <si>
    <t>Svezia</t>
  </si>
  <si>
    <t>Regno Unito</t>
  </si>
  <si>
    <t>UE-28</t>
  </si>
  <si>
    <t>Fonte: EUROSTAT.</t>
  </si>
  <si>
    <r>
      <t>Tab. 1.2 - Valore aggiunto netto reale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dell'agricoltura ai prezzi di base, unità lavoro e indice del reddito reale agricolo per unità di lavoro nell'UE-28</t>
    </r>
  </si>
  <si>
    <t>(valore aggiunto netto al costo dei fattori per ULA)</t>
  </si>
  <si>
    <t>Valore aggiunto ai prezzi reali (milioni di euro costanti 2010=100)</t>
  </si>
  <si>
    <t>ULA (000)</t>
  </si>
  <si>
    <r>
      <t>Indicatore A</t>
    </r>
    <r>
      <rPr>
        <vertAlign val="superscript"/>
        <sz val="10"/>
        <rFont val="Calibri"/>
        <family val="2"/>
        <scheme val="minor"/>
      </rPr>
      <t>2</t>
    </r>
  </si>
  <si>
    <t>var. % 2017/16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</si>
  <si>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Valore aggiunto netto è dato dalla differenza tra: valore della produzione - (consumi intermedi + ammortamento).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</si>
  <si>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2010 = 100.</t>
    </r>
  </si>
  <si>
    <t>Tab. - 1.3 - L'agricoltura nel sistema economico nazionale</t>
  </si>
  <si>
    <r>
      <t>Peso % dell'agricoltura sul valore aggiunto complessivo</t>
    </r>
    <r>
      <rPr>
        <b/>
        <vertAlign val="superscript"/>
        <sz val="10"/>
        <rFont val="Calibri"/>
        <family val="2"/>
        <scheme val="minor"/>
      </rPr>
      <t>1</t>
    </r>
  </si>
  <si>
    <r>
      <t>Peso % dell'occupazione agricola sul totale</t>
    </r>
    <r>
      <rPr>
        <b/>
        <vertAlign val="superscript"/>
        <sz val="10"/>
        <rFont val="Calibri"/>
        <family val="2"/>
        <scheme val="minor"/>
      </rPr>
      <t>2</t>
    </r>
  </si>
  <si>
    <t>Valore aggiunto al costo dei fattori per unità di lavoro (euro)</t>
  </si>
  <si>
    <t>Totale economia</t>
  </si>
  <si>
    <r>
      <t>- agricoltura</t>
    </r>
    <r>
      <rPr>
        <vertAlign val="superscript"/>
        <sz val="10"/>
        <rFont val="Calibri"/>
        <family val="2"/>
        <scheme val="minor"/>
      </rPr>
      <t xml:space="preserve"> 1</t>
    </r>
  </si>
  <si>
    <t>- industrie alimentari delle bevande e del tabacco</t>
  </si>
  <si>
    <r>
      <t xml:space="preserve">Variazione % dell'indice dei prezzi al consumo </t>
    </r>
    <r>
      <rPr>
        <b/>
        <vertAlign val="superscript"/>
        <sz val="10"/>
        <rFont val="Calibri"/>
        <family val="2"/>
        <scheme val="minor"/>
      </rPr>
      <t>3</t>
    </r>
  </si>
  <si>
    <t xml:space="preserve"> - totale (intera collettività nazionale)</t>
  </si>
  <si>
    <t xml:space="preserve"> - beni alimentari e bevande analcoliche</t>
  </si>
  <si>
    <r>
      <t>1</t>
    </r>
    <r>
      <rPr>
        <sz val="10"/>
        <rFont val="Calibri"/>
        <family val="2"/>
        <scheme val="minor"/>
      </rPr>
      <t>Ai prezzi di base (valori correnti)</t>
    </r>
  </si>
  <si>
    <r>
      <t>2</t>
    </r>
    <r>
      <rPr>
        <sz val="10"/>
        <rFont val="Calibri"/>
        <family val="2"/>
        <scheme val="minor"/>
      </rPr>
      <t xml:space="preserve"> In termini di unità di lavoro</t>
    </r>
  </si>
  <si>
    <r>
      <t>3</t>
    </r>
    <r>
      <rPr>
        <sz val="10"/>
        <rFont val="Calibri"/>
        <family val="2"/>
        <scheme val="minor"/>
      </rPr>
      <t xml:space="preserve"> Indice nazionale dei prezzi al consumo, anno 2010 base 1995, anno 2015 base 2010, anni 2016-2017, base 2015</t>
    </r>
  </si>
  <si>
    <t>Fonte: ISTAT e Banca d'Italia.</t>
  </si>
  <si>
    <r>
      <t>Tab. 1.4 - Produzione e valore aggiunto ai prezzi di base dell'agricoltura, silvicoltura e pesca  in Italia, per principali comparti</t>
    </r>
    <r>
      <rPr>
        <vertAlign val="superscript"/>
        <sz val="10"/>
        <rFont val="Calibri"/>
        <family val="2"/>
        <scheme val="minor"/>
      </rPr>
      <t>1</t>
    </r>
  </si>
  <si>
    <t>(milioni di euro)</t>
  </si>
  <si>
    <t>Valori correnti</t>
  </si>
  <si>
    <t>su valori concatenati (2010=100)</t>
  </si>
  <si>
    <t>Agricoltura</t>
  </si>
  <si>
    <t xml:space="preserve">Produzione di beni e servizi dell'agricoltura </t>
  </si>
  <si>
    <r>
      <t xml:space="preserve">(+) Attività secondarie </t>
    </r>
    <r>
      <rPr>
        <vertAlign val="superscript"/>
        <sz val="10"/>
        <rFont val="Calibri"/>
        <family val="2"/>
        <scheme val="minor"/>
      </rPr>
      <t>2</t>
    </r>
  </si>
  <si>
    <r>
      <t xml:space="preserve">(-) Attività secondarie </t>
    </r>
    <r>
      <rPr>
        <vertAlign val="superscript"/>
        <sz val="10"/>
        <rFont val="Calibri"/>
        <family val="2"/>
        <scheme val="minor"/>
      </rPr>
      <t>2</t>
    </r>
  </si>
  <si>
    <t>Produzione della branca agricoltura</t>
  </si>
  <si>
    <t>Consumi intermedi (compreso Sifim)</t>
  </si>
  <si>
    <t>Valore aggiunto della branca agricoltura</t>
  </si>
  <si>
    <t>Silvicoltura</t>
  </si>
  <si>
    <t>Produzione di beni e servizi della silvicoltura</t>
  </si>
  <si>
    <t>Produzione della branca silvicoltura</t>
  </si>
  <si>
    <t>Valore aggiunto della branca silvicoltura</t>
  </si>
  <si>
    <t>Pesca</t>
  </si>
  <si>
    <t>Produzione di beni e servizi della pesca</t>
  </si>
  <si>
    <t>Produzione della branca pesca</t>
  </si>
  <si>
    <t>Valore aggiunto della branca pesca</t>
  </si>
  <si>
    <t>Agricoltura, silvicoltura e pesca</t>
  </si>
  <si>
    <t>Produzione della branca agricoltura, silvicoltura e pesca</t>
  </si>
  <si>
    <t>Valore aggiunto della branca agricoltura, silvicoltura e pesca</t>
  </si>
  <si>
    <r>
      <t>1</t>
    </r>
    <r>
      <rPr>
        <sz val="10"/>
        <rFont val="Calibri"/>
        <family val="2"/>
        <scheme val="minor"/>
      </rPr>
      <t xml:space="preserve"> Per i valori regionali, cfr. Appendice statistica.</t>
    </r>
  </si>
  <si>
    <r>
      <t>2</t>
    </r>
    <r>
      <rPr>
        <sz val="10"/>
        <rFont val="Calibri"/>
        <family val="2"/>
        <scheme val="minor"/>
      </rPr>
      <t xml:space="preserve"> Per attività secondaria va intesa sia quella effettuata nell'ambito della branca di attività agricola e quindi non separabile, vale a dire agriturismo, </t>
    </r>
  </si>
  <si>
    <t xml:space="preserve">      trasformazione del latte, frutta e carne, evidenziata con il segno (+) e sia quella esercitata da altre branche d'attività economiche nell'ambito delle </t>
  </si>
  <si>
    <t xml:space="preserve">      coltivazioni e degli allevamenti (per esempio da imprese commerciali) che vengono evidenziati con il segno (-).</t>
  </si>
  <si>
    <t>Fonte: ISTAT.</t>
  </si>
  <si>
    <r>
      <t>Tab. 1.5 - Produzione e valore aggiunto ai prezzi di base dell'agricoltura in Italia, per principali comparti</t>
    </r>
    <r>
      <rPr>
        <vertAlign val="superscript"/>
        <sz val="10"/>
        <rFont val="Calibri"/>
        <family val="2"/>
        <scheme val="minor"/>
      </rPr>
      <t>1</t>
    </r>
  </si>
  <si>
    <r>
      <t>Valori concatenati</t>
    </r>
    <r>
      <rPr>
        <vertAlign val="superscript"/>
        <sz val="10"/>
        <rFont val="Calibri"/>
        <family val="2"/>
        <scheme val="minor"/>
      </rPr>
      <t xml:space="preserve">2 </t>
    </r>
    <r>
      <rPr>
        <sz val="10"/>
        <rFont val="Calibri"/>
        <family val="2"/>
        <scheme val="minor"/>
      </rPr>
      <t>(2010)</t>
    </r>
  </si>
  <si>
    <t>distribuz. % su tot. branca</t>
  </si>
  <si>
    <t>COLTIVAZIONI AGRICOLE</t>
  </si>
  <si>
    <t>Coltivazioni erbacee</t>
  </si>
  <si>
    <t>Coltivazioni foraggere</t>
  </si>
  <si>
    <t>Coltivazioni legnose</t>
  </si>
  <si>
    <t>ALLEVAMENTI ZOOTECNICI</t>
  </si>
  <si>
    <t>Prodotti zootecnici alimentari</t>
  </si>
  <si>
    <t>Prodotti zootecnici non alimentari</t>
  </si>
  <si>
    <r>
      <t xml:space="preserve">ATTIVITA' DI SUPPORTO ALL'AGRICOLTURA </t>
    </r>
    <r>
      <rPr>
        <vertAlign val="superscript"/>
        <sz val="10"/>
        <rFont val="Calibri"/>
        <family val="2"/>
        <scheme val="minor"/>
      </rPr>
      <t>3</t>
    </r>
  </si>
  <si>
    <t>Produzione di beni e servizi</t>
  </si>
  <si>
    <r>
      <t xml:space="preserve">(+) Attività secondarie </t>
    </r>
    <r>
      <rPr>
        <vertAlign val="superscript"/>
        <sz val="10"/>
        <rFont val="Calibri"/>
        <family val="2"/>
        <scheme val="minor"/>
      </rPr>
      <t>4</t>
    </r>
  </si>
  <si>
    <r>
      <t xml:space="preserve">(-) Attività secondarie </t>
    </r>
    <r>
      <rPr>
        <vertAlign val="superscript"/>
        <sz val="10"/>
        <rFont val="Calibri"/>
        <family val="2"/>
        <scheme val="minor"/>
      </rPr>
      <t>4</t>
    </r>
  </si>
  <si>
    <t>PRODUZIONE DELLA BRANCA AGRICOLTURA</t>
  </si>
  <si>
    <t>CONSUMI INTERMEDI (compreso Sifim)</t>
  </si>
  <si>
    <t>VALORE AGGIUNTO DELLA BRANCA AGRICOLTURA</t>
  </si>
  <si>
    <r>
      <t>2</t>
    </r>
    <r>
      <rPr>
        <sz val="10"/>
        <rFont val="Calibri"/>
        <family val="2"/>
        <scheme val="minor"/>
      </rPr>
      <t xml:space="preserve"> L'utilizzo degli indici a catena comporta la perdita di additività delle componenti concatenate espresse in termini monetari. -infatti, la somma dei valori concatenati delle componenti di un aggregato non è uguale al valore concatenato dell'aggregato stesso. Il concatenamento attraverso gli indici di tipo Laspeyres garantisce tuttavia la proprietà di additività per l'anno di riferimento e per l'anno seguente.</t>
    </r>
  </si>
  <si>
    <r>
      <t>3</t>
    </r>
    <r>
      <rPr>
        <sz val="10"/>
        <rFont val="Calibri"/>
        <family val="2"/>
        <scheme val="minor"/>
      </rPr>
      <t xml:space="preserve"> Con l'adozione dell' Ateco 2007 derivata dalla Nace Rev.2, la dizione delle Attività dei servizi connessi prende la denominazione di Attività di supporto all'agricoltura e attività successive alla raccolta.</t>
    </r>
  </si>
  <si>
    <r>
      <t>4</t>
    </r>
    <r>
      <rPr>
        <sz val="10"/>
        <rFont val="Calibri"/>
        <family val="2"/>
        <scheme val="minor"/>
      </rPr>
      <t xml:space="preserve"> Per attività secondaria va intesa sia quella effettuata nell'ambito della branca di attività agricola e quindi non separabile, vale a dire agriturismo, trasformazione del latte,frutta e carne, evidenziata con il segno (+) e sia quella esercitata da altre branche d'attività economiche nell'ambito delle coltivazioni e degli allevamenti (per esempio da imprese commerciali) che vengono evidenziati con il segno (-).</t>
    </r>
  </si>
  <si>
    <t xml:space="preserve">       </t>
  </si>
  <si>
    <t>Tab. 1.6 - Deflatori impliciti di prezzo cumulati in agricoltura</t>
  </si>
  <si>
    <t>(N.I. 2010=100)</t>
  </si>
  <si>
    <t>Coltivazioni agricole</t>
  </si>
  <si>
    <t>Allevamenti zootecnici</t>
  </si>
  <si>
    <t>Attivita' di supporto all'agricoltura</t>
  </si>
  <si>
    <t>Consumi intermedi (compreso sifim)</t>
  </si>
  <si>
    <t xml:space="preserve"> - concimi</t>
  </si>
  <si>
    <t xml:space="preserve"> - mangimi</t>
  </si>
  <si>
    <t xml:space="preserve"> - energia motrice</t>
  </si>
  <si>
    <t>Tab. 1.7 - Andamento della ragione di scambio in agricoltura</t>
  </si>
  <si>
    <t>Produzione/Consumi</t>
  </si>
  <si>
    <t>Allevamenti/Mangimi</t>
  </si>
  <si>
    <t>Coltivazioni/Concimi</t>
  </si>
  <si>
    <t>Coltivazioni/Energia</t>
  </si>
  <si>
    <t>Fonte: Istat.</t>
  </si>
  <si>
    <t>PRODUZIONE BRANCA AGRICOLTURA - Concatenati di Volume</t>
  </si>
  <si>
    <t>ITALIA</t>
  </si>
  <si>
    <t>Nord</t>
  </si>
  <si>
    <t>Centro</t>
  </si>
  <si>
    <t>Mezzogiorno</t>
  </si>
  <si>
    <t>Fig. 1.1 - Indici della produzione della branca agricoltura per ripartizione geografica - 2005-2017 (Valori concatenati di volume, anno 2005=100)</t>
  </si>
  <si>
    <t>Fonte: elaborazioni su dati ISTAT.</t>
  </si>
  <si>
    <t>CONSUMI INTERMEDI (compreso SIFIM) AGR - Concatenati di volume</t>
  </si>
  <si>
    <t>Nmezzogiorno</t>
  </si>
  <si>
    <t>Fig. 1.2 - Indici dei consumi intermedi dell’agricoltura (Compreso SIFIM) per ripartizione geografica - 2005-2017 (valori concatenati di volume anno 2005=100)</t>
  </si>
  <si>
    <t xml:space="preserve"> VALORE AGGIUNTO AGRICOLTURA - Concatenati di Volume</t>
  </si>
  <si>
    <t>Nezzogiorno</t>
  </si>
  <si>
    <t>Fig. 1.3 - Indici del valore aggiunto dell’agricoltura per ripartizione geografica - 2005-2017 (Valori concatenati di volume, anno 2005=100)</t>
  </si>
  <si>
    <t>PRODUZIONE BRANCA AGRICOLTURA - Concatenati di Prezzo</t>
  </si>
  <si>
    <t>Fig. 1.4 – Indice della produzione dell’agricoltura per ripartizione geografica - 2005-2017 (Concatenati di prezzo, anno 2005=100)</t>
  </si>
  <si>
    <t>Tab. 1.8 - Andamento della ragione di scambio per Regione, 2005-2017</t>
  </si>
  <si>
    <t>2005/2004</t>
  </si>
  <si>
    <t>2006/2005</t>
  </si>
  <si>
    <t>2007/2006</t>
  </si>
  <si>
    <t>2008/2007</t>
  </si>
  <si>
    <t>2009/2008</t>
  </si>
  <si>
    <t>2010/2009</t>
  </si>
  <si>
    <t>2011/2010</t>
  </si>
  <si>
    <t>2012/2011</t>
  </si>
  <si>
    <t>2013/2012</t>
  </si>
  <si>
    <t>2014/2013</t>
  </si>
  <si>
    <t>2015/2014</t>
  </si>
  <si>
    <t>2016/2015</t>
  </si>
  <si>
    <t>Piemonte</t>
  </si>
  <si>
    <t>Valle d'Aosta</t>
  </si>
  <si>
    <t>Liguria</t>
  </si>
  <si>
    <t>Lombardia</t>
  </si>
  <si>
    <t>Trentino-Alto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</si>
  <si>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</si>
  <si>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</si>
  <si>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</si>
  <si>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</si>
  <si>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</si>
  <si>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</si>
  <si>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</si>
  <si>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</si>
  <si>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</si>
  <si>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</si>
  <si>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</si>
  <si>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</si>
  <si>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</si>
  <si>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</si>
  <si>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</si>
  <si>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Tab. 1.9 -  Valore delle produzione agricola per Regione - 2017</t>
  </si>
  <si>
    <t>(Milioni di euro correnti)</t>
  </si>
  <si>
    <t>Produzione beni e servizi</t>
  </si>
  <si>
    <t>Produzione branca</t>
  </si>
  <si>
    <t>Regioni</t>
  </si>
  <si>
    <t>coltivazioni</t>
  </si>
  <si>
    <t>allevamenti</t>
  </si>
  <si>
    <t>attività di supporto</t>
  </si>
  <si>
    <t>totale</t>
  </si>
  <si>
    <t>attività secondarie (+)</t>
  </si>
  <si>
    <t>Attività secondarie (-)</t>
  </si>
  <si>
    <t>Trentino Alto Adige</t>
  </si>
  <si>
    <t>Tab. 1.10 - Evoluzione del valore aggiunto al costo dei fattori, dell'occupazione e della produttivita dell'industria alimentare, bevande e tabacco</t>
  </si>
  <si>
    <t>Var.% 2017/10</t>
  </si>
  <si>
    <t>Valore aggiunto in valori correnti (milioni di euro)</t>
  </si>
  <si>
    <t>Industrie alimentari, delle bevande e del tabacco</t>
  </si>
  <si>
    <t>%IA/manifatturiero</t>
  </si>
  <si>
    <t>-</t>
  </si>
  <si>
    <t>%IA/Tot Economia</t>
  </si>
  <si>
    <t>Valore aggiunto in valori concatenati (milioni di euro)</t>
  </si>
  <si>
    <t>%IA/economia</t>
  </si>
  <si>
    <t>Occupazione (migliaia di addetti)</t>
  </si>
  <si>
    <t>Produttività in valori correnti (VA valori correnti/occupati)</t>
  </si>
  <si>
    <t>Produttività in valori concatenati (VA valori concatenati/occupati)</t>
  </si>
  <si>
    <t>Fig. 1.5 - Variazione del valore aggiunto (al costo dei fattori), dell'occupazione e della produttività del lavoro nel periodo 2008-2017 - (%)</t>
  </si>
  <si>
    <t>VA valori costanti</t>
  </si>
  <si>
    <t>Occupazione</t>
  </si>
  <si>
    <t>Produttività in valori costanti</t>
  </si>
  <si>
    <t>Industria alimentare, bevande e tabacco</t>
  </si>
  <si>
    <t>Industria manifatturiera</t>
  </si>
  <si>
    <t>* al costo dei fattori</t>
  </si>
  <si>
    <t>Fonte: elaborazioni su dati ISTAT</t>
  </si>
  <si>
    <t/>
  </si>
  <si>
    <r>
      <t>Tab. 1.11 - Produttività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del lavoro dell'industria alimentare</t>
    </r>
  </si>
  <si>
    <t>(migliaia di euro)</t>
  </si>
  <si>
    <t>Produttività del lavoro</t>
  </si>
  <si>
    <t>Var. %</t>
  </si>
  <si>
    <t>Produttività del lavoro UE-28</t>
  </si>
  <si>
    <t>2016/15</t>
  </si>
  <si>
    <t>2016/10</t>
  </si>
  <si>
    <t>2016**</t>
  </si>
  <si>
    <t>Industrie alimentari</t>
  </si>
  <si>
    <t>lavorazione e conservazione di carne e produzione di prodotti a base di carne</t>
  </si>
  <si>
    <t>lavorazione e conservazione di pesce, crostacei e molluschi</t>
  </si>
  <si>
    <t xml:space="preserve"> lavorazione e conservazione di frutta e ortaggi</t>
  </si>
  <si>
    <t>produzione di oli e grassi vegetali e animali</t>
  </si>
  <si>
    <t>industria lattiero-casearia</t>
  </si>
  <si>
    <t>lavorazione delle granaglie, produzione di amidi e di prodotti amidacei</t>
  </si>
  <si>
    <t>produzione di prodotti da forno e farinacei</t>
  </si>
  <si>
    <t>produzione di altri prodotti alimentari</t>
  </si>
  <si>
    <t>produzione di prodotti per l'alimentazione degli animali</t>
  </si>
  <si>
    <t>Bevande</t>
  </si>
  <si>
    <t>Tabacco</t>
  </si>
  <si>
    <t>177*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</si>
  <si>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Valore aggiunto in valori correnti al costo dei fattori/occupati</t>
    </r>
  </si>
  <si>
    <t>** valori stimati</t>
  </si>
  <si>
    <t>* riferito al 2015</t>
  </si>
  <si>
    <t>Fonte: elaborazioni su dati EUROSTAT</t>
  </si>
  <si>
    <r>
      <t>Tab. 1.12 - Indice della produzione industriale</t>
    </r>
    <r>
      <rPr>
        <vertAlign val="superscript"/>
        <sz val="10"/>
        <rFont val="Calibri"/>
        <family val="2"/>
        <scheme val="minor"/>
      </rPr>
      <t xml:space="preserve"> 1</t>
    </r>
    <r>
      <rPr>
        <sz val="10"/>
        <rFont val="Calibri"/>
        <family val="2"/>
        <scheme val="minor"/>
      </rPr>
      <t xml:space="preserve"> (2010=100)</t>
    </r>
  </si>
  <si>
    <t>Numeri indice</t>
  </si>
  <si>
    <t>Variazione</t>
  </si>
  <si>
    <t>2017/2016</t>
  </si>
  <si>
    <t>Attività manifatturiere</t>
  </si>
  <si>
    <t>Lavorazione e conservazione di carne e derivati</t>
  </si>
  <si>
    <t>Lavorazione e conservazione di pesce, crostacei e molluschi</t>
  </si>
  <si>
    <t>Lavorazione e conservazione di frutta e ortaggi</t>
  </si>
  <si>
    <t>Produzione di oli e grassi vegetali e animali</t>
  </si>
  <si>
    <t>Industria lattiero-casearia</t>
  </si>
  <si>
    <t>Lavorazione di granaglie e prodotti amidacei</t>
  </si>
  <si>
    <t>Produzione di prodotti da forno e farinacei</t>
  </si>
  <si>
    <t xml:space="preserve"> - produzione di pane, prodotti di pasticceria freschi</t>
  </si>
  <si>
    <t xml:space="preserve"> - fette biscottate, biscotti, pastic. conservati</t>
  </si>
  <si>
    <t xml:space="preserve"> -paste alimentari, di cuscus e simili</t>
  </si>
  <si>
    <t>Produzione di altri prodotti alimentari</t>
  </si>
  <si>
    <t>Produzione di prodotti per l'alimentazione degli animali</t>
  </si>
  <si>
    <t>Industria delle bevande</t>
  </si>
  <si>
    <t>Distillazione, rettifica e miscelatura degli alcolici</t>
  </si>
  <si>
    <t>Produzione di vini da uve</t>
  </si>
  <si>
    <t>Produzione di altre bevande fermentate non distillate</t>
  </si>
  <si>
    <t>Produzione di birra</t>
  </si>
  <si>
    <t xml:space="preserve">Bibite analcoliche e  acque minerali </t>
  </si>
  <si>
    <t>1. Dati corretti per effetti di calendario</t>
  </si>
  <si>
    <t>Fonte: elaborazioni su dati Istat</t>
  </si>
  <si>
    <t>Manif. Totale</t>
  </si>
  <si>
    <t>Manif. Nazionale</t>
  </si>
  <si>
    <t>Manif. Estero</t>
  </si>
  <si>
    <t>Alim. Totale</t>
  </si>
  <si>
    <t>Alim. Nazionale</t>
  </si>
  <si>
    <t>Alim. Estero</t>
  </si>
  <si>
    <t>alimentari bevande e tabacco</t>
  </si>
  <si>
    <t>Fig. 1.6 - Indice del fatturato dell'industria alimentare e manifatturiera (2010=100)</t>
  </si>
  <si>
    <t>Tab. 1.13 - Principali imprese alimentari e delle bevande presenti in Europa - 2017</t>
  </si>
  <si>
    <t>Fatturato (miliardi di euro)</t>
  </si>
  <si>
    <t>Sede centrale</t>
  </si>
  <si>
    <t>Attività prevalente</t>
  </si>
  <si>
    <t>Nestlè</t>
  </si>
  <si>
    <t>Svizzera</t>
  </si>
  <si>
    <t>multiprodotto</t>
  </si>
  <si>
    <t>AB InBev</t>
  </si>
  <si>
    <t>birra</t>
  </si>
  <si>
    <t>Danone</t>
  </si>
  <si>
    <t>lattiero-caseario, acqua, alimentazioni infanzia</t>
  </si>
  <si>
    <t>Unilever</t>
  </si>
  <si>
    <t>Paesi Bassi/Regno Unito</t>
  </si>
  <si>
    <t>Heineken</t>
  </si>
  <si>
    <t xml:space="preserve">  Paesi Bassi</t>
  </si>
  <si>
    <t>Lactalis</t>
  </si>
  <si>
    <t>lattiero-caseario</t>
  </si>
  <si>
    <t>Diageo</t>
  </si>
  <si>
    <t>bevande alcoliche</t>
  </si>
  <si>
    <t>FrieslandCampina</t>
  </si>
  <si>
    <t>Ferrero</t>
  </si>
  <si>
    <t>dolciario</t>
  </si>
  <si>
    <t>Arla Food</t>
  </si>
  <si>
    <t>Pernod Ricard</t>
  </si>
  <si>
    <t>DSM</t>
  </si>
  <si>
    <t>Carlsberg</t>
  </si>
  <si>
    <t>Danish Crown</t>
  </si>
  <si>
    <t>carne</t>
  </si>
  <si>
    <t>Associated British Foods</t>
  </si>
  <si>
    <t>zucchero, amido, preparati</t>
  </si>
  <si>
    <t>Kerry Group</t>
  </si>
  <si>
    <t>Südzucker</t>
  </si>
  <si>
    <t>zucchero, multiprodotto</t>
  </si>
  <si>
    <t>Oetker Group</t>
  </si>
  <si>
    <t>Fonte: dati FoodDrinkEurope</t>
  </si>
  <si>
    <t>Caseario</t>
  </si>
  <si>
    <t>NUMERO DIPENDENTI</t>
  </si>
  <si>
    <t>FATTURATO NETTO</t>
  </si>
  <si>
    <t>Conserviero</t>
  </si>
  <si>
    <t>VALORE AGGIUNTO</t>
  </si>
  <si>
    <t>Alimentari diversi</t>
  </si>
  <si>
    <t>FATTURATO ALL'ESPORTAZIONE</t>
  </si>
  <si>
    <t>Dolciario</t>
  </si>
  <si>
    <t>IN % DEL FATTURATO TOTALE</t>
  </si>
  <si>
    <t>Totale</t>
  </si>
  <si>
    <t>conserviero</t>
  </si>
  <si>
    <t>ANDAMENTO DELLA QUOTA DI FATTURATO ESTERO SUL FATTURATO TOTALE DELLE SOCIETA ITALIANE DEL SETTORE ALIMENTARE E DELLE BEVANDE (%)</t>
  </si>
  <si>
    <t>diveris</t>
  </si>
  <si>
    <t>Alimentare totale</t>
  </si>
  <si>
    <t>Bevande alcoliche e analcoliche</t>
  </si>
  <si>
    <r>
      <t xml:space="preserve">Tab. 1.14 - Fatturato, valore aggiunto e dipendenti nelle società italiane del settore alimentare e delle bevande nel 2017 </t>
    </r>
    <r>
      <rPr>
        <vertAlign val="superscript"/>
        <sz val="11"/>
        <color theme="1"/>
        <rFont val="Calibri"/>
        <family val="2"/>
        <scheme val="minor"/>
      </rPr>
      <t>1</t>
    </r>
  </si>
  <si>
    <t>Fatturato</t>
  </si>
  <si>
    <t>Valore aggiunto</t>
  </si>
  <si>
    <t xml:space="preserve">Fatturato all'export </t>
  </si>
  <si>
    <t>migliaia di euro</t>
  </si>
  <si>
    <t>Dipendenti  (numero)</t>
  </si>
  <si>
    <t>Bevande Alcoliche e analocooliche</t>
  </si>
  <si>
    <t>Variazione % 2017/16</t>
  </si>
  <si>
    <t>1. La rilevazione ha riguardato le società italiane con più di 500 dipendenti</t>
  </si>
  <si>
    <t>Fonte: elaborazioni su dati Mediobanca.</t>
  </si>
  <si>
    <r>
      <t>Fig. 1.7 - Andamento della quota di fatturato estero sul fatturato totale delle societa italiane del settore alimentare e delle bevande (%)</t>
    </r>
    <r>
      <rPr>
        <vertAlign val="superscript"/>
        <sz val="11"/>
        <color theme="1"/>
        <rFont val="Calibri"/>
        <family val="2"/>
        <scheme val="minor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</si>
  <si>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La rilevazione ha riguardato le società italiane con più di 500 dipendenti</t>
    </r>
  </si>
  <si>
    <t>Tab 1.15 - Evoluzione dei consumi alimentari in Italia, per categorie</t>
  </si>
  <si>
    <t>(Milioni di euro)</t>
  </si>
  <si>
    <t>Valori concatenati</t>
  </si>
  <si>
    <t xml:space="preserve">Pane e cereali </t>
  </si>
  <si>
    <t xml:space="preserve">Carne </t>
  </si>
  <si>
    <t>Pesce e frutti di mare</t>
  </si>
  <si>
    <t xml:space="preserve">Latte, formaggi e uova </t>
  </si>
  <si>
    <t xml:space="preserve">Olii e grassi </t>
  </si>
  <si>
    <t xml:space="preserve">Frutta </t>
  </si>
  <si>
    <t xml:space="preserve">Vegetali </t>
  </si>
  <si>
    <t>Zucchero, marmellata, miele, cioccolato e pasticceria</t>
  </si>
  <si>
    <r>
      <t>Generi alimentari n.a.c.</t>
    </r>
    <r>
      <rPr>
        <vertAlign val="superscript"/>
        <sz val="10"/>
        <color theme="1"/>
        <rFont val="Calibri"/>
        <family val="2"/>
        <scheme val="minor"/>
      </rPr>
      <t>1</t>
    </r>
  </si>
  <si>
    <t xml:space="preserve">Caffè, tè e cacao </t>
  </si>
  <si>
    <t xml:space="preserve">Acque minerali, bevande gassate e succhi </t>
  </si>
  <si>
    <t xml:space="preserve">Totale Alimentari e bevande non alcoliche </t>
  </si>
  <si>
    <r>
      <rPr>
        <vertAlign val="superscript"/>
        <sz val="10"/>
        <color theme="1"/>
        <rFont val="Calibri"/>
        <family val="2"/>
        <scheme val="minor"/>
      </rPr>
      <t>1 N</t>
    </r>
    <r>
      <rPr>
        <sz val="10"/>
        <color theme="1"/>
        <rFont val="Calibri"/>
        <family val="2"/>
        <scheme val="minor"/>
      </rPr>
      <t>on altrimenti classificati</t>
    </r>
  </si>
  <si>
    <t>Fonte: ISTAT, Contabilità nazionale.</t>
  </si>
  <si>
    <t>Tab. 1.16 - Spesa media mensile familiare per i prodotti alimentari e complessiva, per circoscrizione (valori stimati in euro)</t>
  </si>
  <si>
    <t>Nord-ovest</t>
  </si>
  <si>
    <t>Nord-est</t>
  </si>
  <si>
    <t>Sud</t>
  </si>
  <si>
    <t>Isole</t>
  </si>
  <si>
    <t>Pane e cereali</t>
  </si>
  <si>
    <t>Carni</t>
  </si>
  <si>
    <t>Pesci e prodotti ittici</t>
  </si>
  <si>
    <t>Latte, formaggi e uova</t>
  </si>
  <si>
    <t>Oli e grassi</t>
  </si>
  <si>
    <t>Frutta</t>
  </si>
  <si>
    <t>Vegetali</t>
  </si>
  <si>
    <t>Zucchero, confetture, miele, cioccolato e dolciumi</t>
  </si>
  <si>
    <r>
      <t>Piatti pronti e altre preparazioni alimentari (prodotti alimentari  n.a.c.</t>
    </r>
    <r>
      <rPr>
        <vertAlign val="superscript"/>
        <sz val="10"/>
        <color rgb="FF000000"/>
        <rFont val="Calibri"/>
        <family val="2"/>
        <scheme val="minor"/>
      </rPr>
      <t>1</t>
    </r>
    <r>
      <rPr>
        <sz val="10"/>
        <color rgb="FF000000"/>
        <rFont val="Calibri"/>
        <family val="2"/>
        <scheme val="minor"/>
      </rPr>
      <t>)</t>
    </r>
  </si>
  <si>
    <t>Caffè, tè e cacao</t>
  </si>
  <si>
    <t>Acque minerali, bevande analcoliche, succhi di frutta e verdura</t>
  </si>
  <si>
    <t>Spesa media mensile Prodotti alimentari e bevande analcoliche</t>
  </si>
  <si>
    <r>
      <t>SPESA MEDIA MENSILE complessiva</t>
    </r>
    <r>
      <rPr>
        <b/>
        <vertAlign val="superscript"/>
        <sz val="10"/>
        <color theme="1"/>
        <rFont val="Calibri"/>
        <family val="2"/>
        <scheme val="minor"/>
      </rPr>
      <t>2</t>
    </r>
  </si>
  <si>
    <t xml:space="preserve">regione </t>
  </si>
  <si>
    <t>circ</t>
  </si>
  <si>
    <t>percentuale</t>
  </si>
  <si>
    <t>gruppo</t>
  </si>
  <si>
    <t xml:space="preserve">Nord Ovest </t>
  </si>
  <si>
    <t>Valle d’Aosta</t>
  </si>
  <si>
    <t>Nord Est</t>
  </si>
  <si>
    <t>Friuli-Venezia Giulia</t>
  </si>
  <si>
    <t xml:space="preserve">Centro </t>
  </si>
  <si>
    <t xml:space="preserve">Isole </t>
  </si>
  <si>
    <t>Fig. 1.8 - Variazioni dei consumi alimentari per circoscrizione, 2017</t>
  </si>
  <si>
    <t>Fig. 1.9 - Quota destinata alle diverse tipologie di prodotti alimentari rispetto al totale della spesa mensile complessiva per circoscrizione - 2017</t>
  </si>
  <si>
    <t>Tab. 1.17 - Contabilità agro-alimentare nazionale</t>
  </si>
  <si>
    <t xml:space="preserve"> </t>
  </si>
  <si>
    <t>2017/16</t>
  </si>
  <si>
    <t>milioni di euro correnti</t>
  </si>
  <si>
    <r>
      <t>Totale produzione agro-alimentare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</t>
    </r>
  </si>
  <si>
    <t>(P)</t>
  </si>
  <si>
    <t>Importazioni</t>
  </si>
  <si>
    <t>(I)</t>
  </si>
  <si>
    <t>Peso su importazioni totali di merci (%)</t>
  </si>
  <si>
    <t>Esportazioni</t>
  </si>
  <si>
    <t>(E)</t>
  </si>
  <si>
    <t>Peso su esportazioni totali di merci (%)</t>
  </si>
  <si>
    <t>Saldo</t>
  </si>
  <si>
    <t>(E-I)</t>
  </si>
  <si>
    <t>Volume di commercio</t>
  </si>
  <si>
    <t>(I+E)</t>
  </si>
  <si>
    <t>Stima consumo interno</t>
  </si>
  <si>
    <t>(C =  P+I-E)</t>
  </si>
  <si>
    <t>indici</t>
  </si>
  <si>
    <t>Peso delle esportazioni agro-alimetari</t>
  </si>
  <si>
    <t>Peso delle importazioni agro-alimetari</t>
  </si>
  <si>
    <t>Grado di autoapprovv. (%)</t>
  </si>
  <si>
    <t>(P/C)</t>
  </si>
  <si>
    <t>Propensione a importare (%)</t>
  </si>
  <si>
    <t>(I/C)</t>
  </si>
  <si>
    <t>Propensione a esportare (%)</t>
  </si>
  <si>
    <t>(E/P)</t>
  </si>
  <si>
    <t>Grado medio di apertura (%)</t>
  </si>
  <si>
    <t>((I+E)/(C+P))</t>
  </si>
  <si>
    <t>Saldo normalizzato (%)</t>
  </si>
  <si>
    <t>((E-I)/(E+I))</t>
  </si>
  <si>
    <t>Grado di copertura commerciale (%)</t>
  </si>
  <si>
    <t>(E/I)</t>
  </si>
  <si>
    <r>
      <t>1</t>
    </r>
    <r>
      <rPr>
        <sz val="10"/>
        <rFont val="Calibri"/>
        <family val="2"/>
        <scheme val="minor"/>
      </rPr>
      <t xml:space="preserve"> A prezzi di base.</t>
    </r>
  </si>
  <si>
    <t>Area</t>
  </si>
  <si>
    <t>Export</t>
  </si>
  <si>
    <t>Import</t>
  </si>
  <si>
    <t>UE 28</t>
  </si>
  <si>
    <t>Altri Europei
(no Med.)</t>
  </si>
  <si>
    <t>PTM Europei</t>
  </si>
  <si>
    <t>PTM Asiatici</t>
  </si>
  <si>
    <t>PTM Africani</t>
  </si>
  <si>
    <t>Nord America</t>
  </si>
  <si>
    <t>Centro America</t>
  </si>
  <si>
    <t>Sud America</t>
  </si>
  <si>
    <t>Asia (no Med.)</t>
  </si>
  <si>
    <t>Africa (no Med.)</t>
  </si>
  <si>
    <t>Oceania</t>
  </si>
  <si>
    <t>Totali diversi</t>
  </si>
  <si>
    <t>Fig 1.10 - Le aree di scambio  dei prodotti agro-alimentari - 2017</t>
  </si>
  <si>
    <r>
      <t xml:space="preserve">Tab. 1.18 - </t>
    </r>
    <r>
      <rPr>
        <i/>
        <sz val="10"/>
        <rFont val="Calibri"/>
        <family val="2"/>
        <scheme val="minor"/>
      </rPr>
      <t xml:space="preserve">Bilancia agro-alimentare per origine e destinazione: struttura per comparti </t>
    </r>
    <r>
      <rPr>
        <sz val="10"/>
        <rFont val="Calibri"/>
        <family val="2"/>
        <scheme val="minor"/>
      </rPr>
      <t>-</t>
    </r>
    <r>
      <rPr>
        <i/>
        <sz val="10"/>
        <rFont val="Calibri"/>
        <family val="2"/>
        <scheme val="minor"/>
      </rPr>
      <t xml:space="preserve"> 2017</t>
    </r>
  </si>
  <si>
    <t>Milioni di euro</t>
  </si>
  <si>
    <t>Struttura %</t>
  </si>
  <si>
    <t>(valori correnti)</t>
  </si>
  <si>
    <t>import.</t>
  </si>
  <si>
    <t>esport.</t>
  </si>
  <si>
    <t>saldo normal.</t>
  </si>
  <si>
    <t>Prodotti del settore primario per il consumo alimentare diretto</t>
  </si>
  <si>
    <t>Materie prime per l'industria alimentare</t>
  </si>
  <si>
    <t>Prodotti del settore primario reimpiegati</t>
  </si>
  <si>
    <t>Altri prodotti del settore primario</t>
  </si>
  <si>
    <t>Totale prodotti del settore primario</t>
  </si>
  <si>
    <t>Prodotti dell'industria alimentare per il consumo alimentare diretto</t>
  </si>
  <si>
    <t>Prodotti dell'industria alimentare reimpiegati nell'industria alimentare</t>
  </si>
  <si>
    <t>Prodotti dell'industria alimentare per il settore primario</t>
  </si>
  <si>
    <t>Prodotti dell'industria alimentare per usi non alimentari</t>
  </si>
  <si>
    <t>Totale prodotti  dell'industria alimentare e bevande</t>
  </si>
  <si>
    <t>Totale bilancia agro-alimentare</t>
  </si>
  <si>
    <t>Fonte: CREA, Il commercio estero dei prodotti agroalimentari. Rapporto 2017.</t>
  </si>
  <si>
    <t>Altri prodotti Agroalimentari</t>
  </si>
  <si>
    <t>Vino confezionato</t>
  </si>
  <si>
    <t>Frutta fresca</t>
  </si>
  <si>
    <t>Pasta</t>
  </si>
  <si>
    <t>Prodotti da forno</t>
  </si>
  <si>
    <t>Prod. dolc. a base di cacao</t>
  </si>
  <si>
    <t>Formaggi</t>
  </si>
  <si>
    <t>Pomodoro trasformato</t>
  </si>
  <si>
    <t>Salumi</t>
  </si>
  <si>
    <t>Olio di oliva</t>
  </si>
  <si>
    <t>Caffè</t>
  </si>
  <si>
    <t>Altri prodotti del Made in Italy</t>
  </si>
  <si>
    <r>
      <t xml:space="preserve">Fig 1.11 - Struttura delle esportazioni di prodotti agro-alimentari del Made in Italy - 2017 </t>
    </r>
    <r>
      <rPr>
        <vertAlign val="superscript"/>
        <sz val="11"/>
        <color theme="1"/>
        <rFont val="Calibri"/>
        <family val="2"/>
        <scheme val="minor"/>
      </rPr>
      <t>1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</si>
  <si>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Il valore percentuale si riferisce al peso del comparto sul totale delle esportazioni agroalimentari del Made in Italy.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</si>
</sst>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\ _€_-;\-* #,##0.00\ _€_-;_-* &quot;-&quot;??\ _€_-;_-@_-"/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0.0"/>
    <numFmt numFmtId="168" formatCode="#,##0.0_ ;\-#,##0.0\ "/>
    <numFmt numFmtId="169" formatCode="_(* #,##0.00_);_(* \(#,##0.00\);_(* &quot;-&quot;??_);_(@_)"/>
    <numFmt numFmtId="170" formatCode="#,##0.0"/>
    <numFmt numFmtId="171" formatCode="_-* #,##0.0_-;\-* #,##0.0_-;_-* &quot;-&quot;??_-;_-@_-"/>
    <numFmt numFmtId="172" formatCode="#,##0;\-\ #,##0;_-\ &quot;- &quot;"/>
    <numFmt numFmtId="173" formatCode="* #,##0;\-\ #,##0;_*\ &quot;-&quot;;"/>
    <numFmt numFmtId="174" formatCode="_-* #,##0.0\ _€_-;\-* #,##0.0\ _€_-;_-* &quot;-&quot;??\ _€_-;_-@_-"/>
    <numFmt numFmtId="175" formatCode="#,##0_ ;\-#,##0\ "/>
    <numFmt numFmtId="176" formatCode="#,#00"/>
    <numFmt numFmtId="177" formatCode="_(* #,##0_);_(* \(#,##0\);_(* &quot;-&quot;_);_(@_)"/>
    <numFmt numFmtId="178" formatCode="#.##000"/>
    <numFmt numFmtId="179" formatCode="#,"/>
    <numFmt numFmtId="180" formatCode="_-&quot;L.&quot;\ * #,##0_-;\-&quot;L.&quot;\ * #,##0_-;_-&quot;L.&quot;\ * &quot;-&quot;_-;_-@_-"/>
    <numFmt numFmtId="181" formatCode="\$#,#00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name val="Arial Narrow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"/>
      <color indexed="8"/>
      <name val="Courier"/>
      <family val="3"/>
    </font>
    <font>
      <sz val="10"/>
      <name val="Times New Roman"/>
      <family val="1"/>
    </font>
    <font>
      <sz val="8"/>
      <color indexed="8"/>
      <name val="Arial"/>
      <family val="2"/>
    </font>
    <font>
      <b/>
      <sz val="1"/>
      <color indexed="8"/>
      <name val="Courier"/>
      <family val="3"/>
    </font>
    <font>
      <u/>
      <sz val="10"/>
      <color indexed="12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8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i/>
      <sz val="10"/>
      <color rgb="FF0070C0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indexed="64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/>
      <top style="thin">
        <color rgb="FFC0C0C0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C0C0C0"/>
      </left>
      <right style="thin">
        <color rgb="FFC0C0C0"/>
      </right>
      <top/>
      <bottom style="thin">
        <color indexed="64"/>
      </bottom>
      <diagonal/>
    </border>
    <border>
      <left style="thin">
        <color rgb="FFC0C0C0"/>
      </left>
      <right/>
      <top/>
      <bottom style="thin">
        <color indexed="64"/>
      </bottom>
      <diagonal/>
    </border>
    <border>
      <left/>
      <right style="thin">
        <color rgb="FFC0C0C0"/>
      </right>
      <top/>
      <bottom style="thin">
        <color indexed="64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42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2" fillId="0" borderId="0"/>
    <xf numFmtId="172" fontId="2" fillId="0" borderId="0" applyFont="0" applyFill="0" applyBorder="0" applyAlignment="0" applyProtection="0"/>
    <xf numFmtId="173" fontId="4" fillId="0" borderId="0"/>
    <xf numFmtId="0" fontId="5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/>
    <xf numFmtId="0" fontId="11" fillId="0" borderId="0">
      <protection locked="0"/>
    </xf>
    <xf numFmtId="165" fontId="12" fillId="0" borderId="0" applyFont="0" applyFill="0" applyBorder="0" applyAlignment="0" applyProtection="0"/>
    <xf numFmtId="176" fontId="11" fillId="0" borderId="0">
      <protection locked="0"/>
    </xf>
    <xf numFmtId="177" fontId="13" fillId="0" borderId="0" applyFont="0" applyFill="0" applyBorder="0" applyAlignment="0" applyProtection="0"/>
    <xf numFmtId="164" fontId="12" fillId="0" borderId="0" applyFont="0" applyFill="0" applyBorder="0" applyAlignment="0" applyProtection="0"/>
    <xf numFmtId="178" fontId="11" fillId="0" borderId="0">
      <protection locked="0"/>
    </xf>
    <xf numFmtId="179" fontId="14" fillId="0" borderId="0">
      <protection locked="0"/>
    </xf>
    <xf numFmtId="179" fontId="14" fillId="0" borderId="0">
      <protection locked="0"/>
    </xf>
    <xf numFmtId="180" fontId="12" fillId="0" borderId="0" applyFont="0" applyFill="0" applyBorder="0" applyAlignment="0" applyProtection="0"/>
    <xf numFmtId="181" fontId="11" fillId="0" borderId="0">
      <protection locked="0"/>
    </xf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16" fillId="0" borderId="0"/>
  </cellStyleXfs>
  <cellXfs count="404">
    <xf numFmtId="0" fontId="0" fillId="0" borderId="0" xfId="0"/>
    <xf numFmtId="0" fontId="0" fillId="0" borderId="0" xfId="0" applyFont="1"/>
    <xf numFmtId="0" fontId="6" fillId="0" borderId="0" xfId="0" applyFont="1" applyBorder="1"/>
    <xf numFmtId="0" fontId="6" fillId="0" borderId="1" xfId="0" applyFont="1" applyBorder="1"/>
    <xf numFmtId="0" fontId="9" fillId="0" borderId="0" xfId="0" applyFont="1" applyBorder="1"/>
    <xf numFmtId="167" fontId="10" fillId="0" borderId="0" xfId="0" applyNumberFormat="1" applyFont="1" applyFill="1"/>
    <xf numFmtId="0" fontId="17" fillId="0" borderId="0" xfId="41" applyFont="1"/>
    <xf numFmtId="0" fontId="10" fillId="0" borderId="0" xfId="0" applyFont="1"/>
    <xf numFmtId="0" fontId="19" fillId="0" borderId="0" xfId="12" applyFont="1"/>
    <xf numFmtId="0" fontId="19" fillId="0" borderId="0" xfId="12" applyFont="1" applyAlignment="1">
      <alignment wrapText="1"/>
    </xf>
    <xf numFmtId="0" fontId="19" fillId="0" borderId="1" xfId="12" applyFont="1" applyBorder="1"/>
    <xf numFmtId="0" fontId="19" fillId="0" borderId="1" xfId="12" applyFont="1" applyBorder="1" applyAlignment="1">
      <alignment horizontal="center"/>
    </xf>
    <xf numFmtId="170" fontId="19" fillId="0" borderId="0" xfId="12" applyNumberFormat="1" applyFont="1"/>
    <xf numFmtId="0" fontId="19" fillId="0" borderId="0" xfId="12" applyFont="1" applyFill="1" applyBorder="1" applyAlignment="1">
      <alignment horizontal="left"/>
    </xf>
    <xf numFmtId="0" fontId="20" fillId="0" borderId="0" xfId="12" applyFont="1"/>
    <xf numFmtId="170" fontId="20" fillId="0" borderId="0" xfId="12" applyNumberFormat="1" applyFont="1"/>
    <xf numFmtId="0" fontId="10" fillId="0" borderId="0" xfId="0" applyFont="1" applyAlignment="1">
      <alignment vertical="center"/>
    </xf>
    <xf numFmtId="0" fontId="21" fillId="0" borderId="1" xfId="0" applyFont="1" applyBorder="1" applyAlignment="1">
      <alignment vertical="center"/>
    </xf>
    <xf numFmtId="0" fontId="19" fillId="0" borderId="1" xfId="12" applyFont="1" applyBorder="1" applyAlignment="1">
      <alignment horizontal="right"/>
    </xf>
    <xf numFmtId="167" fontId="1" fillId="0" borderId="0" xfId="0" applyNumberFormat="1" applyFont="1" applyAlignment="1">
      <alignment horizontal="center"/>
    </xf>
    <xf numFmtId="0" fontId="19" fillId="0" borderId="0" xfId="12" applyFont="1" applyBorder="1"/>
    <xf numFmtId="170" fontId="19" fillId="0" borderId="0" xfId="12" applyNumberFormat="1" applyFont="1" applyBorder="1" applyAlignment="1">
      <alignment horizontal="center"/>
    </xf>
    <xf numFmtId="3" fontId="19" fillId="0" borderId="0" xfId="12" applyNumberFormat="1" applyFont="1" applyBorder="1"/>
    <xf numFmtId="167" fontId="19" fillId="0" borderId="0" xfId="12" applyNumberFormat="1" applyFont="1"/>
    <xf numFmtId="167" fontId="19" fillId="0" borderId="0" xfId="12" applyNumberFormat="1" applyFont="1" applyBorder="1"/>
    <xf numFmtId="167" fontId="19" fillId="0" borderId="1" xfId="12" applyNumberFormat="1" applyFont="1" applyBorder="1"/>
    <xf numFmtId="0" fontId="22" fillId="0" borderId="0" xfId="12" applyFont="1"/>
    <xf numFmtId="0" fontId="23" fillId="0" borderId="4" xfId="12" applyFont="1" applyBorder="1"/>
    <xf numFmtId="167" fontId="19" fillId="2" borderId="0" xfId="12" applyNumberFormat="1" applyFont="1" applyFill="1"/>
    <xf numFmtId="0" fontId="20" fillId="0" borderId="0" xfId="12" applyFont="1" applyAlignment="1">
      <alignment horizontal="center"/>
    </xf>
    <xf numFmtId="0" fontId="19" fillId="0" borderId="0" xfId="12" applyFont="1" applyAlignment="1">
      <alignment horizontal="center"/>
    </xf>
    <xf numFmtId="0" fontId="1" fillId="0" borderId="0" xfId="0" applyFont="1"/>
    <xf numFmtId="0" fontId="19" fillId="0" borderId="0" xfId="2" applyFont="1"/>
    <xf numFmtId="0" fontId="19" fillId="0" borderId="0" xfId="3" applyFont="1" applyFill="1" applyBorder="1"/>
    <xf numFmtId="170" fontId="19" fillId="0" borderId="0" xfId="21" applyNumberFormat="1" applyFont="1" applyFill="1" applyBorder="1" applyAlignment="1"/>
    <xf numFmtId="170" fontId="20" fillId="0" borderId="0" xfId="21" applyNumberFormat="1" applyFont="1" applyFill="1" applyBorder="1" applyAlignment="1"/>
    <xf numFmtId="0" fontId="20" fillId="0" borderId="0" xfId="2" applyFont="1"/>
    <xf numFmtId="0" fontId="19" fillId="0" borderId="1" xfId="2" applyFont="1" applyBorder="1"/>
    <xf numFmtId="4" fontId="1" fillId="0" borderId="0" xfId="0" applyNumberFormat="1" applyFont="1"/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19" fillId="0" borderId="0" xfId="12" applyFont="1" applyFill="1"/>
    <xf numFmtId="0" fontId="16" fillId="0" borderId="0" xfId="41" applyFont="1"/>
    <xf numFmtId="0" fontId="26" fillId="3" borderId="0" xfId="41" applyFont="1" applyFill="1" applyBorder="1" applyAlignment="1">
      <alignment horizontal="center"/>
    </xf>
    <xf numFmtId="0" fontId="26" fillId="3" borderId="14" xfId="41" applyFont="1" applyFill="1" applyBorder="1" applyAlignment="1">
      <alignment horizontal="center"/>
    </xf>
    <xf numFmtId="0" fontId="7" fillId="0" borderId="14" xfId="41" applyFont="1" applyBorder="1" applyAlignment="1">
      <alignment horizontal="left"/>
    </xf>
    <xf numFmtId="3" fontId="25" fillId="0" borderId="0" xfId="41" applyNumberFormat="1" applyFont="1" applyAlignment="1">
      <alignment vertical="center"/>
    </xf>
    <xf numFmtId="0" fontId="7" fillId="0" borderId="14" xfId="41" applyFont="1" applyBorder="1" applyAlignment="1">
      <alignment horizontal="left" wrapText="1"/>
    </xf>
    <xf numFmtId="0" fontId="25" fillId="0" borderId="0" xfId="41" applyFont="1" applyAlignment="1">
      <alignment vertical="center"/>
    </xf>
    <xf numFmtId="0" fontId="19" fillId="0" borderId="0" xfId="12" applyFont="1" applyAlignment="1">
      <alignment horizontal="left" vertical="center"/>
    </xf>
    <xf numFmtId="170" fontId="19" fillId="0" borderId="0" xfId="12" applyNumberFormat="1" applyFont="1" applyAlignment="1">
      <alignment horizontal="centerContinuous" vertical="center"/>
    </xf>
    <xf numFmtId="0" fontId="19" fillId="0" borderId="0" xfId="12" applyFont="1" applyBorder="1" applyAlignment="1">
      <alignment horizontal="centerContinuous" vertical="center"/>
    </xf>
    <xf numFmtId="0" fontId="19" fillId="0" borderId="0" xfId="12" applyFont="1" applyAlignment="1">
      <alignment horizontal="centerContinuous" vertical="center"/>
    </xf>
    <xf numFmtId="0" fontId="19" fillId="0" borderId="0" xfId="12" applyFont="1" applyAlignment="1">
      <alignment vertical="center"/>
    </xf>
    <xf numFmtId="0" fontId="19" fillId="0" borderId="1" xfId="12" applyFont="1" applyBorder="1" applyAlignment="1">
      <alignment horizontal="left" vertical="center"/>
    </xf>
    <xf numFmtId="170" fontId="19" fillId="0" borderId="1" xfId="12" applyNumberFormat="1" applyFont="1" applyBorder="1" applyAlignment="1">
      <alignment vertical="center"/>
    </xf>
    <xf numFmtId="0" fontId="19" fillId="0" borderId="1" xfId="12" applyFont="1" applyBorder="1" applyAlignment="1">
      <alignment vertical="center"/>
    </xf>
    <xf numFmtId="0" fontId="19" fillId="0" borderId="0" xfId="12" applyFont="1" applyAlignment="1"/>
    <xf numFmtId="170" fontId="19" fillId="0" borderId="0" xfId="12" applyNumberFormat="1" applyFont="1" applyAlignment="1"/>
    <xf numFmtId="0" fontId="19" fillId="0" borderId="0" xfId="12" applyFont="1" applyBorder="1" applyAlignment="1"/>
    <xf numFmtId="0" fontId="19" fillId="0" borderId="0" xfId="12" applyFont="1" applyBorder="1" applyAlignment="1">
      <alignment horizontal="centerContinuous"/>
    </xf>
    <xf numFmtId="170" fontId="19" fillId="0" borderId="1" xfId="12" applyNumberFormat="1" applyFont="1" applyBorder="1" applyAlignment="1">
      <alignment horizontal="centerContinuous"/>
    </xf>
    <xf numFmtId="0" fontId="19" fillId="0" borderId="1" xfId="12" applyFont="1" applyBorder="1" applyAlignment="1">
      <alignment horizontal="centerContinuous"/>
    </xf>
    <xf numFmtId="0" fontId="19" fillId="0" borderId="1" xfId="12" applyFont="1" applyBorder="1" applyAlignment="1"/>
    <xf numFmtId="170" fontId="19" fillId="0" borderId="1" xfId="12" applyNumberFormat="1" applyFont="1" applyBorder="1" applyAlignment="1">
      <alignment horizontal="center"/>
    </xf>
    <xf numFmtId="170" fontId="25" fillId="0" borderId="0" xfId="0" applyNumberFormat="1" applyFont="1" applyAlignment="1"/>
    <xf numFmtId="170" fontId="19" fillId="0" borderId="0" xfId="12" applyNumberFormat="1" applyFont="1" applyBorder="1" applyAlignment="1"/>
    <xf numFmtId="167" fontId="27" fillId="0" borderId="0" xfId="0" applyNumberFormat="1" applyFont="1" applyAlignment="1"/>
    <xf numFmtId="170" fontId="22" fillId="0" borderId="0" xfId="12" applyNumberFormat="1" applyFont="1" applyFill="1" applyBorder="1" applyAlignment="1"/>
    <xf numFmtId="0" fontId="20" fillId="0" borderId="0" xfId="12" applyFont="1" applyAlignment="1">
      <alignment wrapText="1"/>
    </xf>
    <xf numFmtId="170" fontId="28" fillId="0" borderId="0" xfId="0" applyNumberFormat="1" applyFont="1" applyAlignment="1"/>
    <xf numFmtId="170" fontId="20" fillId="0" borderId="0" xfId="12" applyNumberFormat="1" applyFont="1" applyBorder="1" applyAlignment="1"/>
    <xf numFmtId="167" fontId="29" fillId="0" borderId="0" xfId="0" applyNumberFormat="1" applyFont="1" applyAlignment="1"/>
    <xf numFmtId="170" fontId="24" fillId="0" borderId="0" xfId="12" applyNumberFormat="1" applyFont="1" applyFill="1" applyBorder="1" applyAlignment="1"/>
    <xf numFmtId="0" fontId="20" fillId="0" borderId="0" xfId="12" applyFont="1" applyAlignment="1">
      <alignment vertical="center"/>
    </xf>
    <xf numFmtId="170" fontId="20" fillId="0" borderId="0" xfId="12" applyNumberFormat="1" applyFont="1" applyAlignment="1"/>
    <xf numFmtId="0" fontId="22" fillId="0" borderId="0" xfId="12" applyFont="1" applyAlignment="1"/>
    <xf numFmtId="170" fontId="22" fillId="0" borderId="0" xfId="12" applyNumberFormat="1" applyFont="1" applyFill="1" applyAlignment="1"/>
    <xf numFmtId="0" fontId="27" fillId="0" borderId="0" xfId="0" applyFont="1" applyAlignment="1"/>
    <xf numFmtId="0" fontId="25" fillId="0" borderId="0" xfId="12" applyFont="1" applyAlignment="1"/>
    <xf numFmtId="0" fontId="29" fillId="0" borderId="0" xfId="0" applyFont="1" applyAlignment="1"/>
    <xf numFmtId="1" fontId="29" fillId="0" borderId="0" xfId="0" applyNumberFormat="1" applyFont="1" applyAlignment="1"/>
    <xf numFmtId="4" fontId="28" fillId="0" borderId="1" xfId="12" applyNumberFormat="1" applyFont="1" applyBorder="1" applyAlignment="1">
      <alignment vertical="center"/>
    </xf>
    <xf numFmtId="167" fontId="19" fillId="0" borderId="1" xfId="12" applyNumberFormat="1" applyFont="1" applyBorder="1" applyAlignment="1">
      <alignment vertical="center"/>
    </xf>
    <xf numFmtId="0" fontId="20" fillId="0" borderId="1" xfId="12" applyFont="1" applyBorder="1" applyAlignment="1">
      <alignment horizontal="right" vertical="center" wrapText="1"/>
    </xf>
    <xf numFmtId="167" fontId="19" fillId="0" borderId="1" xfId="12" applyNumberFormat="1" applyFont="1" applyFill="1" applyBorder="1" applyAlignment="1">
      <alignment vertical="center"/>
    </xf>
    <xf numFmtId="170" fontId="19" fillId="0" borderId="0" xfId="12" applyNumberFormat="1" applyFont="1" applyAlignment="1">
      <alignment vertical="center"/>
    </xf>
    <xf numFmtId="0" fontId="19" fillId="0" borderId="0" xfId="12" applyFont="1" applyBorder="1" applyAlignment="1">
      <alignment vertical="center"/>
    </xf>
    <xf numFmtId="0" fontId="19" fillId="0" borderId="0" xfId="12" applyFont="1" applyFill="1" applyAlignment="1">
      <alignment vertical="center"/>
    </xf>
    <xf numFmtId="0" fontId="25" fillId="0" borderId="0" xfId="0" applyFont="1"/>
    <xf numFmtId="0" fontId="19" fillId="0" borderId="2" xfId="12" applyFont="1" applyBorder="1"/>
    <xf numFmtId="0" fontId="19" fillId="0" borderId="2" xfId="12" applyFont="1" applyBorder="1" applyAlignment="1">
      <alignment horizontal="right"/>
    </xf>
    <xf numFmtId="0" fontId="19" fillId="0" borderId="0" xfId="12" applyFont="1" applyAlignment="1">
      <alignment horizontal="right"/>
    </xf>
    <xf numFmtId="0" fontId="19" fillId="0" borderId="0" xfId="12" quotePrefix="1" applyFont="1" applyAlignment="1">
      <alignment horizontal="right"/>
    </xf>
    <xf numFmtId="3" fontId="19" fillId="0" borderId="0" xfId="12" applyNumberFormat="1" applyFont="1"/>
    <xf numFmtId="170" fontId="22" fillId="0" borderId="0" xfId="12" applyNumberFormat="1" applyFont="1"/>
    <xf numFmtId="0" fontId="30" fillId="0" borderId="0" xfId="12" applyFont="1"/>
    <xf numFmtId="0" fontId="1" fillId="0" borderId="0" xfId="0" applyFont="1" applyFill="1" applyBorder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Border="1"/>
    <xf numFmtId="167" fontId="1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9" fillId="0" borderId="0" xfId="13" applyFont="1"/>
    <xf numFmtId="167" fontId="19" fillId="0" borderId="0" xfId="13" applyNumberFormat="1" applyFont="1"/>
    <xf numFmtId="167" fontId="23" fillId="0" borderId="0" xfId="0" applyNumberFormat="1" applyFont="1" applyBorder="1" applyAlignment="1">
      <alignment horizontal="right"/>
    </xf>
    <xf numFmtId="2" fontId="19" fillId="0" borderId="0" xfId="13" applyNumberFormat="1" applyFont="1"/>
    <xf numFmtId="0" fontId="19" fillId="0" borderId="0" xfId="1" applyFont="1" applyFill="1"/>
    <xf numFmtId="0" fontId="1" fillId="0" borderId="2" xfId="0" applyFont="1" applyBorder="1"/>
    <xf numFmtId="170" fontId="19" fillId="0" borderId="0" xfId="0" applyNumberFormat="1" applyFont="1" applyFill="1" applyBorder="1" applyAlignment="1"/>
    <xf numFmtId="0" fontId="19" fillId="0" borderId="0" xfId="11" applyFont="1" applyAlignment="1"/>
    <xf numFmtId="0" fontId="19" fillId="0" borderId="0" xfId="11" applyFont="1" applyBorder="1" applyAlignment="1">
      <alignment horizontal="left" vertical="center"/>
    </xf>
    <xf numFmtId="0" fontId="20" fillId="0" borderId="0" xfId="11" applyFont="1" applyFill="1" applyAlignment="1">
      <alignment horizontal="left" vertical="center"/>
    </xf>
    <xf numFmtId="0" fontId="20" fillId="0" borderId="0" xfId="11" applyFont="1" applyAlignment="1">
      <alignment horizontal="left" vertical="center"/>
    </xf>
    <xf numFmtId="0" fontId="32" fillId="0" borderId="0" xfId="11" applyFont="1"/>
    <xf numFmtId="0" fontId="32" fillId="0" borderId="1" xfId="11" applyFont="1" applyBorder="1"/>
    <xf numFmtId="0" fontId="32" fillId="0" borderId="0" xfId="11" applyFont="1" applyFill="1"/>
    <xf numFmtId="0" fontId="19" fillId="0" borderId="1" xfId="11" applyFont="1" applyBorder="1" applyAlignment="1">
      <alignment horizontal="left" vertical="center"/>
    </xf>
    <xf numFmtId="0" fontId="19" fillId="0" borderId="0" xfId="11" applyFont="1" applyFill="1" applyAlignment="1"/>
    <xf numFmtId="167" fontId="19" fillId="0" borderId="0" xfId="0" applyNumberFormat="1" applyFont="1" applyFill="1" applyAlignment="1"/>
    <xf numFmtId="0" fontId="19" fillId="0" borderId="0" xfId="11" applyFont="1" applyBorder="1" applyAlignment="1"/>
    <xf numFmtId="0" fontId="19" fillId="0" borderId="1" xfId="11" applyFont="1" applyBorder="1" applyAlignment="1"/>
    <xf numFmtId="2" fontId="19" fillId="0" borderId="1" xfId="11" applyNumberFormat="1" applyFont="1" applyFill="1" applyBorder="1" applyAlignment="1"/>
    <xf numFmtId="2" fontId="19" fillId="0" borderId="1" xfId="11" applyNumberFormat="1" applyFont="1" applyBorder="1" applyAlignment="1"/>
    <xf numFmtId="2" fontId="19" fillId="0" borderId="0" xfId="11" applyNumberFormat="1" applyFont="1" applyFill="1" applyAlignment="1"/>
    <xf numFmtId="2" fontId="19" fillId="0" borderId="0" xfId="11" applyNumberFormat="1" applyFont="1" applyAlignment="1"/>
    <xf numFmtId="0" fontId="19" fillId="0" borderId="0" xfId="0" applyFont="1" applyFill="1" applyBorder="1" applyAlignment="1">
      <alignment horizontal="left" vertical="center"/>
    </xf>
    <xf numFmtId="0" fontId="10" fillId="0" borderId="0" xfId="0" applyFont="1" applyFill="1"/>
    <xf numFmtId="0" fontId="19" fillId="0" borderId="1" xfId="0" applyFont="1" applyFill="1" applyBorder="1" applyAlignment="1">
      <alignment horizontal="left" vertical="center"/>
    </xf>
    <xf numFmtId="0" fontId="31" fillId="0" borderId="0" xfId="0" applyFont="1" applyFill="1"/>
    <xf numFmtId="0" fontId="19" fillId="0" borderId="0" xfId="0" applyFont="1" applyFill="1" applyAlignment="1">
      <alignment horizontal="right" vertical="center"/>
    </xf>
    <xf numFmtId="0" fontId="19" fillId="0" borderId="0" xfId="0" applyFont="1" applyFill="1" applyAlignment="1">
      <alignment horizontal="left"/>
    </xf>
    <xf numFmtId="167" fontId="32" fillId="0" borderId="0" xfId="0" applyNumberFormat="1" applyFont="1" applyFill="1"/>
    <xf numFmtId="0" fontId="19" fillId="0" borderId="0" xfId="0" applyFont="1" applyFill="1" applyAlignment="1"/>
    <xf numFmtId="0" fontId="20" fillId="0" borderId="0" xfId="0" applyFont="1" applyFill="1" applyAlignment="1">
      <alignment horizontal="left"/>
    </xf>
    <xf numFmtId="167" fontId="33" fillId="0" borderId="0" xfId="0" applyNumberFormat="1" applyFont="1" applyFill="1"/>
    <xf numFmtId="0" fontId="19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19" fillId="0" borderId="1" xfId="0" applyFont="1" applyFill="1" applyBorder="1" applyAlignment="1"/>
    <xf numFmtId="0" fontId="32" fillId="0" borderId="0" xfId="0" applyFont="1" applyFill="1"/>
    <xf numFmtId="0" fontId="19" fillId="0" borderId="0" xfId="0" applyFont="1"/>
    <xf numFmtId="0" fontId="20" fillId="0" borderId="1" xfId="12" applyFont="1" applyBorder="1" applyAlignment="1">
      <alignment horizontal="center" vertical="center" wrapText="1"/>
    </xf>
    <xf numFmtId="0" fontId="19" fillId="0" borderId="0" xfId="12" applyFont="1" applyBorder="1" applyAlignment="1">
      <alignment horizontal="right"/>
    </xf>
    <xf numFmtId="0" fontId="20" fillId="0" borderId="0" xfId="12" applyFont="1" applyAlignment="1">
      <alignment vertical="center" wrapText="1"/>
    </xf>
    <xf numFmtId="0" fontId="19" fillId="0" borderId="0" xfId="12" applyFont="1" applyBorder="1" applyAlignment="1">
      <alignment vertical="center" wrapText="1"/>
    </xf>
    <xf numFmtId="0" fontId="19" fillId="0" borderId="0" xfId="12" applyFont="1" applyBorder="1" applyAlignment="1">
      <alignment horizontal="center" vertical="center" wrapText="1"/>
    </xf>
    <xf numFmtId="0" fontId="19" fillId="0" borderId="0" xfId="12" applyFont="1" applyBorder="1" applyAlignment="1">
      <alignment horizontal="center" wrapText="1"/>
    </xf>
    <xf numFmtId="0" fontId="19" fillId="0" borderId="0" xfId="12" quotePrefix="1" applyFont="1" applyBorder="1" applyAlignment="1">
      <alignment horizontal="left" vertical="center"/>
    </xf>
    <xf numFmtId="173" fontId="19" fillId="0" borderId="0" xfId="12" applyNumberFormat="1" applyFont="1" applyBorder="1" applyAlignment="1">
      <alignment vertical="center"/>
    </xf>
    <xf numFmtId="173" fontId="19" fillId="0" borderId="0" xfId="12" applyNumberFormat="1" applyFont="1" applyBorder="1"/>
    <xf numFmtId="0" fontId="19" fillId="0" borderId="0" xfId="12" applyFont="1" applyAlignment="1">
      <alignment horizontal="left"/>
    </xf>
    <xf numFmtId="173" fontId="19" fillId="0" borderId="0" xfId="12" applyNumberFormat="1" applyFont="1" applyFill="1"/>
    <xf numFmtId="167" fontId="22" fillId="0" borderId="0" xfId="12" applyNumberFormat="1" applyFont="1" applyFill="1"/>
    <xf numFmtId="173" fontId="22" fillId="0" borderId="0" xfId="20" applyFont="1" applyFill="1" applyBorder="1"/>
    <xf numFmtId="167" fontId="22" fillId="0" borderId="0" xfId="20" applyNumberFormat="1" applyFont="1" applyFill="1" applyBorder="1"/>
    <xf numFmtId="167" fontId="34" fillId="0" borderId="0" xfId="20" applyNumberFormat="1" applyFont="1" applyFill="1" applyBorder="1"/>
    <xf numFmtId="0" fontId="20" fillId="0" borderId="0" xfId="12" applyFont="1" applyAlignment="1">
      <alignment horizontal="left"/>
    </xf>
    <xf numFmtId="173" fontId="20" fillId="0" borderId="0" xfId="12" applyNumberFormat="1" applyFont="1" applyFill="1"/>
    <xf numFmtId="167" fontId="24" fillId="0" borderId="0" xfId="12" applyNumberFormat="1" applyFont="1" applyFill="1"/>
    <xf numFmtId="173" fontId="24" fillId="0" borderId="0" xfId="20" applyFont="1" applyFill="1" applyBorder="1"/>
    <xf numFmtId="167" fontId="24" fillId="0" borderId="0" xfId="20" applyNumberFormat="1" applyFont="1" applyFill="1" applyBorder="1"/>
    <xf numFmtId="167" fontId="35" fillId="0" borderId="0" xfId="20" applyNumberFormat="1" applyFont="1" applyFill="1" applyBorder="1"/>
    <xf numFmtId="0" fontId="22" fillId="0" borderId="0" xfId="12" applyFont="1" applyFill="1" applyBorder="1"/>
    <xf numFmtId="0" fontId="24" fillId="0" borderId="0" xfId="12" applyFont="1" applyFill="1" applyBorder="1"/>
    <xf numFmtId="173" fontId="19" fillId="0" borderId="1" xfId="20" applyFont="1" applyBorder="1"/>
    <xf numFmtId="173" fontId="19" fillId="0" borderId="0" xfId="20" applyFont="1" applyBorder="1"/>
    <xf numFmtId="173" fontId="19" fillId="0" borderId="0" xfId="20" applyFont="1"/>
    <xf numFmtId="0" fontId="30" fillId="0" borderId="0" xfId="20" applyNumberFormat="1" applyFont="1" applyBorder="1" applyAlignment="1">
      <alignment wrapText="1"/>
    </xf>
    <xf numFmtId="0" fontId="19" fillId="0" borderId="0" xfId="12" applyFont="1" applyBorder="1" applyAlignment="1">
      <alignment horizontal="left" vertical="center"/>
    </xf>
    <xf numFmtId="0" fontId="20" fillId="0" borderId="0" xfId="12" applyFont="1" applyFill="1" applyAlignment="1">
      <alignment horizontal="left"/>
    </xf>
    <xf numFmtId="173" fontId="19" fillId="0" borderId="0" xfId="12" applyNumberFormat="1" applyFont="1" applyFill="1" applyBorder="1"/>
    <xf numFmtId="0" fontId="20" fillId="0" borderId="0" xfId="12" applyFont="1" applyFill="1"/>
    <xf numFmtId="0" fontId="19" fillId="0" borderId="0" xfId="12" applyFont="1" applyFill="1" applyAlignment="1">
      <alignment horizontal="left"/>
    </xf>
    <xf numFmtId="0" fontId="20" fillId="0" borderId="0" xfId="12" quotePrefix="1" applyFont="1" applyFill="1" applyAlignment="1">
      <alignment horizontal="left"/>
    </xf>
    <xf numFmtId="173" fontId="19" fillId="0" borderId="0" xfId="12" applyNumberFormat="1" applyFont="1" applyFill="1" applyBorder="1" applyAlignment="1">
      <alignment vertical="center"/>
    </xf>
    <xf numFmtId="173" fontId="19" fillId="0" borderId="0" xfId="20" applyFont="1" applyFill="1" applyBorder="1"/>
    <xf numFmtId="0" fontId="19" fillId="0" borderId="0" xfId="12" applyFont="1" applyFill="1" applyBorder="1"/>
    <xf numFmtId="0" fontId="20" fillId="0" borderId="0" xfId="12" applyFont="1" applyFill="1" applyAlignment="1">
      <alignment wrapText="1"/>
    </xf>
    <xf numFmtId="0" fontId="20" fillId="0" borderId="0" xfId="12" quotePrefix="1" applyFont="1" applyFill="1" applyAlignment="1">
      <alignment horizontal="left" wrapText="1"/>
    </xf>
    <xf numFmtId="0" fontId="30" fillId="0" borderId="0" xfId="20" applyNumberFormat="1" applyFont="1" applyBorder="1"/>
    <xf numFmtId="173" fontId="19" fillId="0" borderId="0" xfId="12" applyNumberFormat="1" applyFont="1"/>
    <xf numFmtId="0" fontId="31" fillId="0" borderId="0" xfId="12" applyFont="1" applyFill="1" applyBorder="1"/>
    <xf numFmtId="0" fontId="19" fillId="0" borderId="1" xfId="12" applyFont="1" applyFill="1" applyBorder="1"/>
    <xf numFmtId="172" fontId="19" fillId="0" borderId="0" xfId="19" applyFont="1" applyFill="1" applyBorder="1" applyAlignment="1">
      <alignment horizontal="left" wrapText="1"/>
    </xf>
    <xf numFmtId="3" fontId="19" fillId="0" borderId="0" xfId="12" applyNumberFormat="1" applyFont="1" applyFill="1"/>
    <xf numFmtId="167" fontId="19" fillId="0" borderId="0" xfId="12" applyNumberFormat="1" applyFont="1" applyFill="1"/>
    <xf numFmtId="0" fontId="30" fillId="0" borderId="0" xfId="12" applyFont="1" applyFill="1"/>
    <xf numFmtId="0" fontId="19" fillId="0" borderId="0" xfId="3" applyFont="1"/>
    <xf numFmtId="0" fontId="19" fillId="0" borderId="1" xfId="3" applyFont="1" applyFill="1" applyBorder="1"/>
    <xf numFmtId="0" fontId="19" fillId="0" borderId="1" xfId="3" applyFont="1" applyFill="1" applyBorder="1" applyAlignment="1">
      <alignment horizontal="right"/>
    </xf>
    <xf numFmtId="0" fontId="19" fillId="0" borderId="2" xfId="3" applyFont="1" applyFill="1" applyBorder="1" applyAlignment="1">
      <alignment horizontal="center"/>
    </xf>
    <xf numFmtId="0" fontId="19" fillId="0" borderId="1" xfId="3" applyFont="1" applyFill="1" applyBorder="1" applyAlignment="1">
      <alignment horizontal="center"/>
    </xf>
    <xf numFmtId="0" fontId="19" fillId="0" borderId="1" xfId="4" applyFont="1" applyFill="1" applyBorder="1" applyAlignment="1">
      <alignment horizontal="center"/>
    </xf>
    <xf numFmtId="0" fontId="19" fillId="0" borderId="0" xfId="3" applyFont="1" applyFill="1"/>
    <xf numFmtId="0" fontId="19" fillId="0" borderId="0" xfId="3" applyFont="1" applyFill="1" applyBorder="1" applyAlignment="1">
      <alignment horizontal="center"/>
    </xf>
    <xf numFmtId="0" fontId="19" fillId="0" borderId="0" xfId="5" applyFont="1"/>
    <xf numFmtId="174" fontId="19" fillId="0" borderId="0" xfId="22" applyNumberFormat="1" applyFont="1"/>
    <xf numFmtId="168" fontId="22" fillId="0" borderId="0" xfId="22" applyNumberFormat="1" applyFont="1"/>
    <xf numFmtId="168" fontId="22" fillId="0" borderId="0" xfId="6" applyNumberFormat="1" applyFont="1"/>
    <xf numFmtId="168" fontId="22" fillId="0" borderId="0" xfId="7" applyNumberFormat="1" applyFont="1" applyFill="1" applyBorder="1"/>
    <xf numFmtId="174" fontId="19" fillId="0" borderId="0" xfId="22" applyNumberFormat="1" applyFont="1" applyFill="1"/>
    <xf numFmtId="168" fontId="22" fillId="0" borderId="0" xfId="22" applyNumberFormat="1" applyFont="1" applyFill="1"/>
    <xf numFmtId="0" fontId="20" fillId="0" borderId="0" xfId="3" applyFont="1" applyFill="1"/>
    <xf numFmtId="174" fontId="20" fillId="0" borderId="0" xfId="22" applyNumberFormat="1" applyFont="1"/>
    <xf numFmtId="168" fontId="24" fillId="0" borderId="0" xfId="22" applyNumberFormat="1" applyFont="1"/>
    <xf numFmtId="168" fontId="24" fillId="0" borderId="0" xfId="6" applyNumberFormat="1" applyFont="1"/>
    <xf numFmtId="168" fontId="24" fillId="0" borderId="0" xfId="7" applyNumberFormat="1" applyFont="1" applyFill="1" applyBorder="1"/>
    <xf numFmtId="0" fontId="20" fillId="0" borderId="0" xfId="5" applyFont="1"/>
    <xf numFmtId="0" fontId="20" fillId="0" borderId="0" xfId="3" applyFont="1"/>
    <xf numFmtId="170" fontId="19" fillId="0" borderId="1" xfId="6" applyNumberFormat="1" applyFont="1" applyFill="1" applyBorder="1"/>
    <xf numFmtId="0" fontId="22" fillId="0" borderId="1" xfId="3" applyFont="1" applyBorder="1"/>
    <xf numFmtId="0" fontId="19" fillId="0" borderId="1" xfId="3" applyFont="1" applyBorder="1"/>
    <xf numFmtId="171" fontId="19" fillId="0" borderId="1" xfId="6" applyNumberFormat="1" applyFont="1" applyFill="1" applyBorder="1"/>
    <xf numFmtId="174" fontId="19" fillId="0" borderId="1" xfId="3" applyNumberFormat="1" applyFont="1" applyFill="1" applyBorder="1"/>
    <xf numFmtId="0" fontId="22" fillId="0" borderId="0" xfId="3" applyFont="1" applyFill="1"/>
    <xf numFmtId="0" fontId="19" fillId="0" borderId="0" xfId="3" applyFont="1" applyFill="1" applyBorder="1" applyAlignment="1">
      <alignment horizontal="left"/>
    </xf>
    <xf numFmtId="0" fontId="19" fillId="0" borderId="0" xfId="1" applyFont="1"/>
    <xf numFmtId="0" fontId="19" fillId="0" borderId="1" xfId="1" applyFont="1" applyBorder="1"/>
    <xf numFmtId="0" fontId="19" fillId="0" borderId="1" xfId="1" applyFont="1" applyBorder="1" applyAlignment="1">
      <alignment horizontal="right"/>
    </xf>
    <xf numFmtId="0" fontId="19" fillId="0" borderId="0" xfId="1" applyFont="1" applyBorder="1"/>
    <xf numFmtId="0" fontId="19" fillId="0" borderId="0" xfId="1" applyFont="1" applyBorder="1" applyAlignment="1">
      <alignment horizontal="center" wrapText="1"/>
    </xf>
    <xf numFmtId="167" fontId="22" fillId="0" borderId="0" xfId="2" applyNumberFormat="1" applyFont="1"/>
    <xf numFmtId="0" fontId="20" fillId="0" borderId="0" xfId="1" applyFont="1" applyBorder="1"/>
    <xf numFmtId="167" fontId="24" fillId="0" borderId="0" xfId="2" applyNumberFormat="1" applyFont="1"/>
    <xf numFmtId="0" fontId="1" fillId="0" borderId="2" xfId="0" applyFont="1" applyBorder="1" applyAlignment="1">
      <alignment horizontal="center" wrapText="1"/>
    </xf>
    <xf numFmtId="0" fontId="31" fillId="0" borderId="0" xfId="0" applyFont="1"/>
    <xf numFmtId="0" fontId="19" fillId="0" borderId="0" xfId="0" applyFont="1" applyBorder="1" applyAlignment="1">
      <alignment vertical="center"/>
    </xf>
    <xf numFmtId="0" fontId="10" fillId="0" borderId="3" xfId="0" applyFont="1" applyBorder="1" applyAlignment="1">
      <alignment horizontal="center"/>
    </xf>
    <xf numFmtId="175" fontId="19" fillId="0" borderId="4" xfId="0" applyNumberFormat="1" applyFont="1" applyFill="1" applyBorder="1" applyAlignment="1">
      <alignment horizontal="right"/>
    </xf>
    <xf numFmtId="168" fontId="19" fillId="0" borderId="6" xfId="0" applyNumberFormat="1" applyFont="1" applyFill="1" applyBorder="1" applyAlignment="1">
      <alignment horizontal="right"/>
    </xf>
    <xf numFmtId="168" fontId="19" fillId="0" borderId="7" xfId="0" applyNumberFormat="1" applyFont="1" applyFill="1" applyBorder="1" applyAlignment="1">
      <alignment horizontal="right"/>
    </xf>
    <xf numFmtId="168" fontId="19" fillId="0" borderId="4" xfId="0" applyNumberFormat="1" applyFont="1" applyFill="1" applyBorder="1" applyAlignment="1">
      <alignment horizontal="right"/>
    </xf>
    <xf numFmtId="0" fontId="10" fillId="0" borderId="0" xfId="0" applyFont="1" applyBorder="1"/>
    <xf numFmtId="175" fontId="19" fillId="0" borderId="8" xfId="0" applyNumberFormat="1" applyFont="1" applyFill="1" applyBorder="1" applyAlignment="1">
      <alignment horizontal="right"/>
    </xf>
    <xf numFmtId="168" fontId="19" fillId="0" borderId="9" xfId="0" applyNumberFormat="1" applyFont="1" applyFill="1" applyBorder="1" applyAlignment="1">
      <alignment horizontal="right"/>
    </xf>
    <xf numFmtId="0" fontId="10" fillId="0" borderId="0" xfId="0" applyFont="1" applyFill="1" applyBorder="1"/>
    <xf numFmtId="175" fontId="10" fillId="0" borderId="0" xfId="0" applyNumberFormat="1" applyFont="1"/>
    <xf numFmtId="168" fontId="10" fillId="0" borderId="0" xfId="0" applyNumberFormat="1" applyFont="1"/>
    <xf numFmtId="175" fontId="19" fillId="0" borderId="10" xfId="0" applyNumberFormat="1" applyFont="1" applyFill="1" applyBorder="1" applyAlignment="1">
      <alignment horizontal="right"/>
    </xf>
    <xf numFmtId="168" fontId="19" fillId="0" borderId="11" xfId="0" applyNumberFormat="1" applyFont="1" applyFill="1" applyBorder="1" applyAlignment="1">
      <alignment horizontal="right"/>
    </xf>
    <xf numFmtId="0" fontId="31" fillId="0" borderId="1" xfId="0" applyFont="1" applyBorder="1"/>
    <xf numFmtId="0" fontId="10" fillId="0" borderId="1" xfId="0" applyFont="1" applyBorder="1"/>
    <xf numFmtId="168" fontId="19" fillId="0" borderId="12" xfId="0" applyNumberFormat="1" applyFont="1" applyFill="1" applyBorder="1" applyAlignment="1">
      <alignment horizontal="right"/>
    </xf>
    <xf numFmtId="175" fontId="19" fillId="0" borderId="0" xfId="0" applyNumberFormat="1" applyFont="1" applyFill="1" applyBorder="1" applyAlignment="1">
      <alignment horizontal="right"/>
    </xf>
    <xf numFmtId="168" fontId="19" fillId="0" borderId="0" xfId="0" applyNumberFormat="1" applyFont="1" applyFill="1" applyBorder="1" applyAlignment="1">
      <alignment horizontal="right"/>
    </xf>
    <xf numFmtId="0" fontId="25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 wrapText="1"/>
    </xf>
    <xf numFmtId="0" fontId="31" fillId="0" borderId="0" xfId="0" applyFont="1" applyAlignment="1">
      <alignment vertical="center"/>
    </xf>
    <xf numFmtId="167" fontId="25" fillId="0" borderId="0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167" fontId="28" fillId="0" borderId="0" xfId="0" applyNumberFormat="1" applyFont="1" applyBorder="1" applyAlignment="1">
      <alignment horizontal="right" vertical="center"/>
    </xf>
    <xf numFmtId="0" fontId="28" fillId="0" borderId="0" xfId="0" applyFont="1" applyBorder="1" applyAlignment="1">
      <alignment horizontal="right" vertical="center"/>
    </xf>
    <xf numFmtId="0" fontId="28" fillId="0" borderId="0" xfId="0" applyFont="1" applyBorder="1" applyAlignment="1">
      <alignment vertical="center"/>
    </xf>
    <xf numFmtId="170" fontId="28" fillId="0" borderId="0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vertical="center"/>
    </xf>
    <xf numFmtId="0" fontId="39" fillId="0" borderId="0" xfId="0" applyFont="1" applyAlignment="1">
      <alignment horizontal="left" vertical="center" readingOrder="1"/>
    </xf>
    <xf numFmtId="0" fontId="40" fillId="0" borderId="0" xfId="0" applyFont="1" applyAlignment="1">
      <alignment vertical="center"/>
    </xf>
    <xf numFmtId="168" fontId="19" fillId="0" borderId="18" xfId="0" applyNumberFormat="1" applyFont="1" applyFill="1" applyBorder="1" applyAlignment="1">
      <alignment horizontal="right"/>
    </xf>
    <xf numFmtId="0" fontId="10" fillId="0" borderId="3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170" fontId="42" fillId="0" borderId="0" xfId="0" applyNumberFormat="1" applyFont="1" applyFill="1" applyBorder="1" applyAlignment="1"/>
    <xf numFmtId="0" fontId="10" fillId="0" borderId="1" xfId="0" applyFont="1" applyBorder="1" applyAlignment="1">
      <alignment horizontal="right"/>
    </xf>
    <xf numFmtId="0" fontId="19" fillId="0" borderId="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67" fontId="19" fillId="0" borderId="0" xfId="0" applyNumberFormat="1" applyFont="1" applyFill="1" applyAlignment="1">
      <alignment horizontal="center"/>
    </xf>
    <xf numFmtId="167" fontId="20" fillId="0" borderId="0" xfId="0" applyNumberFormat="1" applyFont="1" applyFill="1" applyAlignment="1">
      <alignment horizontal="center"/>
    </xf>
    <xf numFmtId="0" fontId="0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20" fillId="0" borderId="1" xfId="12" applyFont="1" applyBorder="1"/>
    <xf numFmtId="170" fontId="20" fillId="0" borderId="1" xfId="12" applyNumberFormat="1" applyFont="1" applyBorder="1"/>
    <xf numFmtId="167" fontId="19" fillId="0" borderId="0" xfId="12" applyNumberFormat="1" applyFont="1" applyBorder="1" applyAlignment="1">
      <alignment horizontal="right"/>
    </xf>
    <xf numFmtId="167" fontId="19" fillId="0" borderId="0" xfId="12" applyNumberFormat="1" applyFont="1" applyAlignment="1">
      <alignment horizontal="right"/>
    </xf>
    <xf numFmtId="170" fontId="19" fillId="0" borderId="0" xfId="12" applyNumberFormat="1" applyFont="1" applyBorder="1" applyAlignment="1">
      <alignment horizontal="right"/>
    </xf>
    <xf numFmtId="167" fontId="1" fillId="0" borderId="0" xfId="0" applyNumberFormat="1" applyFont="1" applyAlignment="1">
      <alignment horizontal="right"/>
    </xf>
    <xf numFmtId="3" fontId="19" fillId="0" borderId="0" xfId="12" applyNumberFormat="1" applyFont="1" applyBorder="1" applyAlignment="1">
      <alignment horizontal="right"/>
    </xf>
    <xf numFmtId="0" fontId="0" fillId="0" borderId="0" xfId="0" applyFont="1" applyFill="1" applyBorder="1"/>
    <xf numFmtId="0" fontId="10" fillId="0" borderId="2" xfId="0" applyFont="1" applyFill="1" applyBorder="1"/>
    <xf numFmtId="0" fontId="10" fillId="0" borderId="2" xfId="0" applyFont="1" applyFill="1" applyBorder="1" applyAlignment="1">
      <alignment horizontal="center"/>
    </xf>
    <xf numFmtId="0" fontId="10" fillId="0" borderId="1" xfId="0" applyFont="1" applyFill="1" applyBorder="1"/>
    <xf numFmtId="0" fontId="19" fillId="0" borderId="11" xfId="1" applyFont="1" applyFill="1" applyBorder="1" applyAlignment="1">
      <alignment vertical="top" wrapText="1"/>
    </xf>
    <xf numFmtId="2" fontId="10" fillId="0" borderId="0" xfId="0" applyNumberFormat="1" applyFont="1" applyBorder="1" applyAlignment="1">
      <alignment horizontal="center" vertical="center"/>
    </xf>
    <xf numFmtId="167" fontId="10" fillId="0" borderId="0" xfId="0" applyNumberFormat="1" applyFont="1" applyBorder="1" applyAlignment="1">
      <alignment horizontal="center" vertical="center"/>
    </xf>
    <xf numFmtId="2" fontId="10" fillId="0" borderId="0" xfId="0" applyNumberFormat="1" applyFont="1"/>
    <xf numFmtId="0" fontId="19" fillId="0" borderId="6" xfId="1" applyFont="1" applyFill="1" applyBorder="1" applyAlignment="1">
      <alignment vertical="top" wrapText="1"/>
    </xf>
    <xf numFmtId="0" fontId="20" fillId="0" borderId="6" xfId="1" applyFont="1" applyFill="1" applyBorder="1" applyAlignment="1">
      <alignment vertical="top" wrapText="1"/>
    </xf>
    <xf numFmtId="2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0" fontId="19" fillId="0" borderId="12" xfId="1" applyFont="1" applyFill="1" applyBorder="1" applyAlignment="1">
      <alignment vertical="top" wrapText="1"/>
    </xf>
    <xf numFmtId="0" fontId="20" fillId="0" borderId="0" xfId="1" applyFont="1" applyFill="1" applyBorder="1" applyAlignment="1">
      <alignment vertical="top" wrapText="1"/>
    </xf>
    <xf numFmtId="0" fontId="19" fillId="0" borderId="13" xfId="1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/>
    </xf>
    <xf numFmtId="170" fontId="10" fillId="0" borderId="0" xfId="0" applyNumberFormat="1" applyFont="1" applyBorder="1" applyAlignment="1">
      <alignment horizontal="right" vertical="center"/>
    </xf>
    <xf numFmtId="170" fontId="21" fillId="0" borderId="0" xfId="0" applyNumberFormat="1" applyFont="1" applyBorder="1" applyAlignment="1">
      <alignment horizontal="right" vertical="center"/>
    </xf>
    <xf numFmtId="170" fontId="10" fillId="0" borderId="1" xfId="0" applyNumberFormat="1" applyFont="1" applyBorder="1" applyAlignment="1">
      <alignment horizontal="right" vertical="center"/>
    </xf>
    <xf numFmtId="0" fontId="0" fillId="0" borderId="1" xfId="0" applyFont="1" applyBorder="1"/>
    <xf numFmtId="0" fontId="0" fillId="0" borderId="0" xfId="0" applyFont="1" applyBorder="1"/>
    <xf numFmtId="0" fontId="44" fillId="0" borderId="0" xfId="0" applyFont="1" applyAlignment="1">
      <alignment vertical="center"/>
    </xf>
    <xf numFmtId="0" fontId="2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vertical="center" wrapText="1"/>
    </xf>
    <xf numFmtId="170" fontId="28" fillId="0" borderId="1" xfId="0" applyNumberFormat="1" applyFont="1" applyBorder="1" applyAlignment="1">
      <alignment horizontal="right" vertical="center"/>
    </xf>
    <xf numFmtId="170" fontId="22" fillId="0" borderId="0" xfId="12" applyNumberFormat="1" applyFont="1" applyFill="1"/>
    <xf numFmtId="0" fontId="22" fillId="0" borderId="0" xfId="12" applyFont="1" applyFill="1" applyAlignment="1">
      <alignment horizontal="right"/>
    </xf>
    <xf numFmtId="0" fontId="22" fillId="0" borderId="0" xfId="12" applyFont="1" applyFill="1"/>
    <xf numFmtId="173" fontId="22" fillId="0" borderId="0" xfId="12" applyNumberFormat="1" applyFont="1" applyFill="1" applyBorder="1"/>
    <xf numFmtId="173" fontId="24" fillId="0" borderId="0" xfId="12" applyNumberFormat="1" applyFont="1" applyFill="1" applyBorder="1"/>
    <xf numFmtId="173" fontId="22" fillId="0" borderId="0" xfId="12" applyNumberFormat="1" applyFont="1" applyFill="1"/>
    <xf numFmtId="4" fontId="22" fillId="0" borderId="0" xfId="12" applyNumberFormat="1" applyFont="1" applyBorder="1" applyAlignment="1">
      <alignment horizontal="right"/>
    </xf>
    <xf numFmtId="170" fontId="22" fillId="0" borderId="0" xfId="12" applyNumberFormat="1" applyFont="1" applyBorder="1" applyAlignment="1">
      <alignment horizontal="right"/>
    </xf>
    <xf numFmtId="167" fontId="22" fillId="0" borderId="0" xfId="12" applyNumberFormat="1" applyFont="1" applyBorder="1" applyAlignment="1">
      <alignment horizontal="right"/>
    </xf>
    <xf numFmtId="170" fontId="22" fillId="0" borderId="0" xfId="12" applyNumberFormat="1" applyFont="1" applyBorder="1" applyAlignment="1">
      <alignment horizontal="center"/>
    </xf>
    <xf numFmtId="167" fontId="22" fillId="0" borderId="0" xfId="12" applyNumberFormat="1" applyFont="1" applyBorder="1" applyAlignment="1">
      <alignment horizontal="center"/>
    </xf>
    <xf numFmtId="170" fontId="22" fillId="0" borderId="1" xfId="12" applyNumberFormat="1" applyFont="1" applyBorder="1" applyAlignment="1">
      <alignment horizontal="center"/>
    </xf>
    <xf numFmtId="167" fontId="22" fillId="0" borderId="1" xfId="12" applyNumberFormat="1" applyFont="1" applyBorder="1" applyAlignment="1">
      <alignment horizontal="center"/>
    </xf>
    <xf numFmtId="167" fontId="9" fillId="0" borderId="0" xfId="0" applyNumberFormat="1" applyFont="1"/>
    <xf numFmtId="167" fontId="9" fillId="0" borderId="1" xfId="0" applyNumberFormat="1" applyFont="1" applyBorder="1"/>
    <xf numFmtId="3" fontId="1" fillId="0" borderId="0" xfId="0" applyNumberFormat="1" applyFont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21" fillId="0" borderId="1" xfId="0" applyFont="1" applyBorder="1"/>
    <xf numFmtId="175" fontId="20" fillId="0" borderId="15" xfId="0" applyNumberFormat="1" applyFont="1" applyFill="1" applyBorder="1" applyAlignment="1">
      <alignment horizontal="right"/>
    </xf>
    <xf numFmtId="168" fontId="20" fillId="0" borderId="16" xfId="0" applyNumberFormat="1" applyFont="1" applyFill="1" applyBorder="1" applyAlignment="1">
      <alignment horizontal="right"/>
    </xf>
    <xf numFmtId="170" fontId="49" fillId="0" borderId="17" xfId="0" applyNumberFormat="1" applyFont="1" applyFill="1" applyBorder="1" applyAlignment="1"/>
    <xf numFmtId="3" fontId="41" fillId="0" borderId="0" xfId="0" applyNumberFormat="1" applyFont="1" applyFill="1" applyBorder="1" applyAlignment="1"/>
    <xf numFmtId="3" fontId="19" fillId="0" borderId="4" xfId="0" applyNumberFormat="1" applyFont="1" applyFill="1" applyBorder="1" applyAlignment="1">
      <alignment horizontal="right"/>
    </xf>
    <xf numFmtId="3" fontId="19" fillId="0" borderId="10" xfId="0" applyNumberFormat="1" applyFont="1" applyFill="1" applyBorder="1" applyAlignment="1">
      <alignment horizontal="right"/>
    </xf>
    <xf numFmtId="3" fontId="19" fillId="0" borderId="0" xfId="0" applyNumberFormat="1" applyFont="1" applyFill="1" applyBorder="1" applyAlignment="1">
      <alignment horizontal="right"/>
    </xf>
    <xf numFmtId="3" fontId="48" fillId="0" borderId="17" xfId="0" applyNumberFormat="1" applyFont="1" applyFill="1" applyBorder="1" applyAlignment="1"/>
    <xf numFmtId="3" fontId="20" fillId="0" borderId="15" xfId="0" applyNumberFormat="1" applyFont="1" applyFill="1" applyBorder="1" applyAlignment="1">
      <alignment horizontal="right"/>
    </xf>
    <xf numFmtId="168" fontId="22" fillId="0" borderId="5" xfId="0" applyNumberFormat="1" applyFont="1" applyFill="1" applyBorder="1" applyAlignment="1">
      <alignment horizontal="right"/>
    </xf>
    <xf numFmtId="168" fontId="22" fillId="0" borderId="6" xfId="0" applyNumberFormat="1" applyFont="1" applyFill="1" applyBorder="1" applyAlignment="1">
      <alignment horizontal="right"/>
    </xf>
    <xf numFmtId="168" fontId="22" fillId="0" borderId="12" xfId="0" applyNumberFormat="1" applyFont="1" applyFill="1" applyBorder="1" applyAlignment="1">
      <alignment horizontal="right"/>
    </xf>
    <xf numFmtId="168" fontId="22" fillId="0" borderId="0" xfId="0" applyNumberFormat="1" applyFont="1" applyFill="1" applyBorder="1" applyAlignment="1">
      <alignment horizontal="right"/>
    </xf>
    <xf numFmtId="168" fontId="24" fillId="0" borderId="16" xfId="0" applyNumberFormat="1" applyFont="1" applyFill="1" applyBorder="1" applyAlignment="1">
      <alignment horizontal="right"/>
    </xf>
    <xf numFmtId="167" fontId="45" fillId="0" borderId="0" xfId="0" applyNumberFormat="1" applyFont="1"/>
    <xf numFmtId="167" fontId="46" fillId="0" borderId="16" xfId="0" applyNumberFormat="1" applyFont="1" applyBorder="1"/>
    <xf numFmtId="167" fontId="27" fillId="0" borderId="0" xfId="0" applyNumberFormat="1" applyFont="1" applyBorder="1" applyAlignment="1">
      <alignment horizontal="right" vertical="center"/>
    </xf>
    <xf numFmtId="167" fontId="29" fillId="0" borderId="0" xfId="0" applyNumberFormat="1" applyFont="1" applyBorder="1" applyAlignment="1">
      <alignment horizontal="right" vertical="center"/>
    </xf>
    <xf numFmtId="167" fontId="29" fillId="0" borderId="1" xfId="0" applyNumberFormat="1" applyFont="1" applyBorder="1" applyAlignment="1">
      <alignment horizontal="right" vertical="center"/>
    </xf>
    <xf numFmtId="0" fontId="0" fillId="0" borderId="0" xfId="35" applyFont="1"/>
    <xf numFmtId="170" fontId="9" fillId="0" borderId="0" xfId="0" applyNumberFormat="1" applyFont="1" applyBorder="1" applyAlignment="1">
      <alignment horizontal="right"/>
    </xf>
    <xf numFmtId="170" fontId="9" fillId="0" borderId="0" xfId="0" applyNumberFormat="1" applyFont="1" applyAlignment="1">
      <alignment horizontal="right"/>
    </xf>
    <xf numFmtId="170" fontId="47" fillId="0" borderId="1" xfId="0" applyNumberFormat="1" applyFont="1" applyBorder="1" applyAlignment="1">
      <alignment horizontal="right"/>
    </xf>
    <xf numFmtId="0" fontId="19" fillId="0" borderId="0" xfId="0" applyFont="1" applyAlignment="1">
      <alignment vertical="center"/>
    </xf>
    <xf numFmtId="0" fontId="19" fillId="0" borderId="19" xfId="1" applyFont="1" applyBorder="1"/>
    <xf numFmtId="0" fontId="19" fillId="0" borderId="19" xfId="1" applyFont="1" applyBorder="1" applyAlignment="1">
      <alignment horizontal="center"/>
    </xf>
    <xf numFmtId="0" fontId="19" fillId="0" borderId="19" xfId="1" applyFont="1" applyBorder="1" applyAlignment="1">
      <alignment horizontal="center" wrapText="1"/>
    </xf>
    <xf numFmtId="0" fontId="19" fillId="0" borderId="19" xfId="12" applyFont="1" applyFill="1" applyBorder="1"/>
    <xf numFmtId="0" fontId="19" fillId="0" borderId="19" xfId="0" applyFont="1" applyFill="1" applyBorder="1" applyAlignment="1">
      <alignment horizontal="center" vertical="center"/>
    </xf>
    <xf numFmtId="0" fontId="19" fillId="0" borderId="19" xfId="11" applyFont="1" applyFill="1" applyBorder="1" applyAlignment="1">
      <alignment horizontal="center" vertical="center"/>
    </xf>
    <xf numFmtId="0" fontId="19" fillId="0" borderId="19" xfId="11" applyFont="1" applyBorder="1" applyAlignment="1">
      <alignment horizontal="center" vertical="center"/>
    </xf>
    <xf numFmtId="0" fontId="19" fillId="0" borderId="19" xfId="12" applyFont="1" applyBorder="1"/>
    <xf numFmtId="0" fontId="19" fillId="0" borderId="19" xfId="12" applyFont="1" applyBorder="1" applyAlignment="1">
      <alignment horizontal="center"/>
    </xf>
    <xf numFmtId="0" fontId="19" fillId="0" borderId="19" xfId="12" applyFont="1" applyBorder="1" applyAlignment="1">
      <alignment horizontal="center" wrapText="1"/>
    </xf>
    <xf numFmtId="0" fontId="0" fillId="0" borderId="19" xfId="0" applyFont="1" applyBorder="1" applyAlignment="1">
      <alignment horizontal="center"/>
    </xf>
    <xf numFmtId="0" fontId="1" fillId="0" borderId="19" xfId="0" applyFont="1" applyBorder="1"/>
    <xf numFmtId="0" fontId="1" fillId="0" borderId="19" xfId="0" applyFont="1" applyBorder="1" applyAlignment="1">
      <alignment horizontal="center" vertical="center" wrapText="1"/>
    </xf>
    <xf numFmtId="0" fontId="10" fillId="0" borderId="19" xfId="0" applyFont="1" applyBorder="1"/>
    <xf numFmtId="0" fontId="19" fillId="0" borderId="1" xfId="12" applyFont="1" applyBorder="1" applyAlignment="1">
      <alignment horizontal="center" vertical="center" wrapText="1"/>
    </xf>
    <xf numFmtId="0" fontId="19" fillId="0" borderId="0" xfId="12" applyFont="1" applyAlignment="1">
      <alignment horizontal="center"/>
    </xf>
    <xf numFmtId="0" fontId="19" fillId="0" borderId="19" xfId="12" applyFont="1" applyBorder="1" applyAlignment="1">
      <alignment horizontal="center" vertical="center" wrapText="1"/>
    </xf>
    <xf numFmtId="0" fontId="30" fillId="0" borderId="0" xfId="12" applyFont="1" applyAlignment="1">
      <alignment horizontal="left" wrapText="1"/>
    </xf>
    <xf numFmtId="0" fontId="30" fillId="0" borderId="0" xfId="20" applyNumberFormat="1" applyFont="1" applyBorder="1" applyAlignment="1">
      <alignment horizontal="left" wrapText="1"/>
    </xf>
    <xf numFmtId="0" fontId="19" fillId="0" borderId="1" xfId="12" applyFont="1" applyBorder="1" applyAlignment="1">
      <alignment horizontal="center" wrapText="1"/>
    </xf>
    <xf numFmtId="0" fontId="19" fillId="0" borderId="2" xfId="12" applyFont="1" applyBorder="1" applyAlignment="1">
      <alignment horizontal="center"/>
    </xf>
    <xf numFmtId="0" fontId="19" fillId="0" borderId="0" xfId="12" applyFont="1" applyBorder="1" applyAlignment="1">
      <alignment horizontal="center"/>
    </xf>
    <xf numFmtId="167" fontId="19" fillId="0" borderId="0" xfId="12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9" fillId="0" borderId="0" xfId="12" applyFont="1" applyAlignment="1">
      <alignment horizontal="center" wrapText="1"/>
    </xf>
    <xf numFmtId="0" fontId="19" fillId="0" borderId="0" xfId="3" applyFont="1" applyFill="1" applyAlignment="1">
      <alignment wrapText="1"/>
    </xf>
    <xf numFmtId="0" fontId="19" fillId="0" borderId="19" xfId="3" applyFont="1" applyFill="1" applyBorder="1" applyAlignment="1">
      <alignment horizontal="center" wrapText="1"/>
    </xf>
    <xf numFmtId="0" fontId="19" fillId="0" borderId="19" xfId="3" applyFont="1" applyFill="1" applyBorder="1" applyAlignment="1">
      <alignment horizontal="center"/>
    </xf>
    <xf numFmtId="0" fontId="19" fillId="0" borderId="0" xfId="12" applyFont="1" applyFill="1" applyAlignment="1">
      <alignment horizontal="center"/>
    </xf>
    <xf numFmtId="0" fontId="20" fillId="0" borderId="0" xfId="12" applyFont="1" applyAlignment="1">
      <alignment horizontal="center" vertical="center" wrapText="1"/>
    </xf>
    <xf numFmtId="0" fontId="19" fillId="0" borderId="1" xfId="12" applyFont="1" applyBorder="1" applyAlignment="1">
      <alignment horizontal="center" vertical="center" wrapText="1"/>
    </xf>
    <xf numFmtId="0" fontId="19" fillId="0" borderId="0" xfId="12" applyFont="1" applyAlignment="1">
      <alignment horizontal="center"/>
    </xf>
    <xf numFmtId="0" fontId="19" fillId="0" borderId="19" xfId="12" applyFont="1" applyBorder="1" applyAlignment="1">
      <alignment horizontal="center" vertical="center" wrapText="1"/>
    </xf>
    <xf numFmtId="0" fontId="30" fillId="0" borderId="0" xfId="12" applyFont="1" applyAlignment="1">
      <alignment horizontal="left" wrapText="1"/>
    </xf>
    <xf numFmtId="0" fontId="30" fillId="0" borderId="0" xfId="20" applyNumberFormat="1" applyFont="1" applyBorder="1" applyAlignment="1">
      <alignment horizontal="left" wrapText="1"/>
    </xf>
    <xf numFmtId="0" fontId="19" fillId="0" borderId="1" xfId="12" applyFont="1" applyBorder="1" applyAlignment="1">
      <alignment horizontal="center" wrapText="1"/>
    </xf>
    <xf numFmtId="0" fontId="19" fillId="0" borderId="2" xfId="12" applyFont="1" applyBorder="1" applyAlignment="1">
      <alignment horizontal="center"/>
    </xf>
    <xf numFmtId="0" fontId="19" fillId="0" borderId="0" xfId="12" applyFont="1" applyBorder="1" applyAlignment="1">
      <alignment horizontal="center"/>
    </xf>
    <xf numFmtId="167" fontId="19" fillId="0" borderId="0" xfId="12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19" fillId="0" borderId="0" xfId="12" applyFont="1" applyAlignment="1">
      <alignment horizontal="center" wrapText="1"/>
    </xf>
    <xf numFmtId="167" fontId="0" fillId="0" borderId="0" xfId="0" applyNumberFormat="1"/>
  </cellXfs>
  <cellStyles count="42">
    <cellStyle name="Collegamento ipertestuale 2" xfId="36" xr:uid="{00000000-0005-0000-0000-000000000000}"/>
    <cellStyle name="Collegamento ipertestuale 3" xfId="37" xr:uid="{00000000-0005-0000-0000-000001000000}"/>
    <cellStyle name="Data" xfId="25" xr:uid="{00000000-0005-0000-0000-000002000000}"/>
    <cellStyle name="Euro" xfId="26" xr:uid="{00000000-0005-0000-0000-000003000000}"/>
    <cellStyle name="Fisso" xfId="27" xr:uid="{00000000-0005-0000-0000-000004000000}"/>
    <cellStyle name="Migliaia" xfId="22" builtinId="3"/>
    <cellStyle name="Migliaia (0)_a15" xfId="28" xr:uid="{00000000-0005-0000-0000-000006000000}"/>
    <cellStyle name="Migliaia [0] 2" xfId="29" xr:uid="{00000000-0005-0000-0000-000007000000}"/>
    <cellStyle name="Migliaia 2" xfId="7" xr:uid="{00000000-0005-0000-0000-000008000000}"/>
    <cellStyle name="Migliaia 2 2" xfId="8" xr:uid="{00000000-0005-0000-0000-000009000000}"/>
    <cellStyle name="Migliaia 2 2 2" xfId="9" xr:uid="{00000000-0005-0000-0000-00000A000000}"/>
    <cellStyle name="Migliaia 3" xfId="10" xr:uid="{00000000-0005-0000-0000-00000B000000}"/>
    <cellStyle name="Migliaia 3 2" xfId="6" xr:uid="{00000000-0005-0000-0000-00000C000000}"/>
    <cellStyle name="Migliaia 4" xfId="23" xr:uid="{00000000-0005-0000-0000-00000D000000}"/>
    <cellStyle name="Normale" xfId="0" builtinId="0"/>
    <cellStyle name="Normale 10" xfId="11" xr:uid="{00000000-0005-0000-0000-00000F000000}"/>
    <cellStyle name="Normale 11" xfId="35" xr:uid="{00000000-0005-0000-0000-000010000000}"/>
    <cellStyle name="Normale 2" xfId="12" xr:uid="{00000000-0005-0000-0000-000011000000}"/>
    <cellStyle name="Normale 2 2" xfId="13" xr:uid="{00000000-0005-0000-0000-000012000000}"/>
    <cellStyle name="Normale 2 2 2" xfId="3" xr:uid="{00000000-0005-0000-0000-000013000000}"/>
    <cellStyle name="Normale 2 3" xfId="1" xr:uid="{00000000-0005-0000-0000-000014000000}"/>
    <cellStyle name="Normale 2 4" xfId="41" xr:uid="{00000000-0005-0000-0000-000015000000}"/>
    <cellStyle name="Normale 3" xfId="14" xr:uid="{00000000-0005-0000-0000-000016000000}"/>
    <cellStyle name="Normale 3 2" xfId="2" xr:uid="{00000000-0005-0000-0000-000017000000}"/>
    <cellStyle name="Normale 4" xfId="15" xr:uid="{00000000-0005-0000-0000-000018000000}"/>
    <cellStyle name="Normale 5" xfId="16" xr:uid="{00000000-0005-0000-0000-000019000000}"/>
    <cellStyle name="Normale 6" xfId="5" xr:uid="{00000000-0005-0000-0000-00001A000000}"/>
    <cellStyle name="Normale 7" xfId="17" xr:uid="{00000000-0005-0000-0000-00001B000000}"/>
    <cellStyle name="Normale 8" xfId="18" xr:uid="{00000000-0005-0000-0000-00001C000000}"/>
    <cellStyle name="Normale 9" xfId="21" xr:uid="{00000000-0005-0000-0000-00001D000000}"/>
    <cellStyle name="Normale 9 2" xfId="24" xr:uid="{00000000-0005-0000-0000-00001E000000}"/>
    <cellStyle name="Normale_tab1.6 2" xfId="4" xr:uid="{00000000-0005-0000-0000-00001F000000}"/>
    <cellStyle name="Nuovo" xfId="19" xr:uid="{00000000-0005-0000-0000-000020000000}"/>
    <cellStyle name="Nuovo 2" xfId="38" xr:uid="{00000000-0005-0000-0000-000021000000}"/>
    <cellStyle name="Nuovo 3" xfId="39" xr:uid="{00000000-0005-0000-0000-000022000000}"/>
    <cellStyle name="Nuovo 4" xfId="40" xr:uid="{00000000-0005-0000-0000-000023000000}"/>
    <cellStyle name="Punto" xfId="30" xr:uid="{00000000-0005-0000-0000-000024000000}"/>
    <cellStyle name="Titolo1" xfId="31" xr:uid="{00000000-0005-0000-0000-000025000000}"/>
    <cellStyle name="Titolo2" xfId="32" xr:uid="{00000000-0005-0000-0000-000026000000}"/>
    <cellStyle name="trattino" xfId="20" xr:uid="{00000000-0005-0000-0000-000027000000}"/>
    <cellStyle name="Valuta (0)_02 app Appendice statistica" xfId="33" xr:uid="{00000000-0005-0000-0000-000028000000}"/>
    <cellStyle name="Valutario" xfId="34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754533988898554E-2"/>
          <c:y val="0.17320744903006327"/>
          <c:w val="0.58919023176919361"/>
          <c:h val="0.63603524559430069"/>
        </c:manualLayout>
      </c:layout>
      <c:lineChart>
        <c:grouping val="standard"/>
        <c:varyColors val="0"/>
        <c:ser>
          <c:idx val="4"/>
          <c:order val="0"/>
          <c:tx>
            <c:strRef>
              <c:f>'f1'!$A$3</c:f>
              <c:strCache>
                <c:ptCount val="1"/>
                <c:pt idx="0">
                  <c:v>ITALIA</c:v>
                </c:pt>
              </c:strCache>
            </c:strRef>
          </c:tx>
          <c:cat>
            <c:numRef>
              <c:f>'f1'!$B$2:$N$2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'f1'!$B$3:$N$3</c:f>
              <c:numCache>
                <c:formatCode>0.0</c:formatCode>
                <c:ptCount val="13"/>
                <c:pt idx="0">
                  <c:v>100</c:v>
                </c:pt>
                <c:pt idx="1">
                  <c:v>98.705831207774295</c:v>
                </c:pt>
                <c:pt idx="2">
                  <c:v>99.533195804746754</c:v>
                </c:pt>
                <c:pt idx="3">
                  <c:v>101.14343877806706</c:v>
                </c:pt>
                <c:pt idx="4">
                  <c:v>99.060342276444061</c:v>
                </c:pt>
                <c:pt idx="5">
                  <c:v>98.814483942385863</c:v>
                </c:pt>
                <c:pt idx="6">
                  <c:v>100.34831466075693</c:v>
                </c:pt>
                <c:pt idx="7">
                  <c:v>98.138832632420161</c:v>
                </c:pt>
                <c:pt idx="8">
                  <c:v>98.74460494992141</c:v>
                </c:pt>
                <c:pt idx="9">
                  <c:v>96.980163241799204</c:v>
                </c:pt>
                <c:pt idx="10">
                  <c:v>99.870052528409119</c:v>
                </c:pt>
                <c:pt idx="11">
                  <c:v>100.10064296511869</c:v>
                </c:pt>
                <c:pt idx="12">
                  <c:v>97.640145542660193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1A-4394-860C-D6A3D8D4D01E}"/>
            </c:ext>
          </c:extLst>
        </c:ser>
        <c:ser>
          <c:idx val="5"/>
          <c:order val="1"/>
          <c:tx>
            <c:strRef>
              <c:f>'f1'!$A$4</c:f>
              <c:strCache>
                <c:ptCount val="1"/>
                <c:pt idx="0">
                  <c:v>Nord</c:v>
                </c:pt>
              </c:strCache>
            </c:strRef>
          </c:tx>
          <c:cat>
            <c:numRef>
              <c:f>'f1'!$B$2:$N$2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'f1'!$B$4:$N$4</c:f>
              <c:numCache>
                <c:formatCode>0.0</c:formatCode>
                <c:ptCount val="13"/>
                <c:pt idx="0">
                  <c:v>100</c:v>
                </c:pt>
                <c:pt idx="1">
                  <c:v>98.920152255801028</c:v>
                </c:pt>
                <c:pt idx="2">
                  <c:v>101.08114167251351</c:v>
                </c:pt>
                <c:pt idx="3">
                  <c:v>102.7061670110741</c:v>
                </c:pt>
                <c:pt idx="4">
                  <c:v>102.55080568849787</c:v>
                </c:pt>
                <c:pt idx="5">
                  <c:v>102.13008290789095</c:v>
                </c:pt>
                <c:pt idx="6">
                  <c:v>105.10367187577798</c:v>
                </c:pt>
                <c:pt idx="7">
                  <c:v>102.44678426136124</c:v>
                </c:pt>
                <c:pt idx="8">
                  <c:v>103.08489425051791</c:v>
                </c:pt>
                <c:pt idx="9">
                  <c:v>104.64062115376559</c:v>
                </c:pt>
                <c:pt idx="10">
                  <c:v>105.12434602611367</c:v>
                </c:pt>
                <c:pt idx="11">
                  <c:v>108.42170313777424</c:v>
                </c:pt>
                <c:pt idx="12">
                  <c:v>105.29399844089041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1A-4394-860C-D6A3D8D4D01E}"/>
            </c:ext>
          </c:extLst>
        </c:ser>
        <c:ser>
          <c:idx val="6"/>
          <c:order val="2"/>
          <c:tx>
            <c:strRef>
              <c:f>'f1'!$A$5</c:f>
              <c:strCache>
                <c:ptCount val="1"/>
                <c:pt idx="0">
                  <c:v>Centro</c:v>
                </c:pt>
              </c:strCache>
            </c:strRef>
          </c:tx>
          <c:cat>
            <c:numRef>
              <c:f>'f1'!$B$2:$N$2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'f1'!$B$5:$N$5</c:f>
              <c:numCache>
                <c:formatCode>0.0</c:formatCode>
                <c:ptCount val="13"/>
                <c:pt idx="0">
                  <c:v>100</c:v>
                </c:pt>
                <c:pt idx="1">
                  <c:v>101.53233040841859</c:v>
                </c:pt>
                <c:pt idx="2">
                  <c:v>101.98184903027511</c:v>
                </c:pt>
                <c:pt idx="3">
                  <c:v>103.90621343324158</c:v>
                </c:pt>
                <c:pt idx="4">
                  <c:v>99.68521405227655</c:v>
                </c:pt>
                <c:pt idx="5">
                  <c:v>99.536092845934121</c:v>
                </c:pt>
                <c:pt idx="6">
                  <c:v>99.81922808347322</c:v>
                </c:pt>
                <c:pt idx="7">
                  <c:v>97.698414913501026</c:v>
                </c:pt>
                <c:pt idx="8">
                  <c:v>98.329270994529068</c:v>
                </c:pt>
                <c:pt idx="9">
                  <c:v>95.173007210877643</c:v>
                </c:pt>
                <c:pt idx="10">
                  <c:v>98.763319363613149</c:v>
                </c:pt>
                <c:pt idx="11">
                  <c:v>98.778090720987834</c:v>
                </c:pt>
                <c:pt idx="12">
                  <c:v>93.061808873300649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1A-4394-860C-D6A3D8D4D01E}"/>
            </c:ext>
          </c:extLst>
        </c:ser>
        <c:ser>
          <c:idx val="7"/>
          <c:order val="3"/>
          <c:tx>
            <c:strRef>
              <c:f>'f1'!$A$6</c:f>
              <c:strCache>
                <c:ptCount val="1"/>
                <c:pt idx="0">
                  <c:v>Mezzogiorno</c:v>
                </c:pt>
              </c:strCache>
            </c:strRef>
          </c:tx>
          <c:cat>
            <c:numRef>
              <c:f>'f1'!$B$2:$N$2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'f1'!$B$6:$N$6</c:f>
              <c:numCache>
                <c:formatCode>0.0</c:formatCode>
                <c:ptCount val="13"/>
                <c:pt idx="0">
                  <c:v>100</c:v>
                </c:pt>
                <c:pt idx="1">
                  <c:v>97.325960222222804</c:v>
                </c:pt>
                <c:pt idx="2">
                  <c:v>96.55406509117131</c:v>
                </c:pt>
                <c:pt idx="3">
                  <c:v>98.017860130057031</c:v>
                </c:pt>
                <c:pt idx="4">
                  <c:v>94.123406139454332</c:v>
                </c:pt>
                <c:pt idx="5">
                  <c:v>94.070110141905204</c:v>
                </c:pt>
                <c:pt idx="6">
                  <c:v>94.1747980819991</c:v>
                </c:pt>
                <c:pt idx="7">
                  <c:v>92.538754181908971</c:v>
                </c:pt>
                <c:pt idx="8">
                  <c:v>93.090946281129575</c:v>
                </c:pt>
                <c:pt idx="9">
                  <c:v>87.482608831756409</c:v>
                </c:pt>
                <c:pt idx="10">
                  <c:v>93.132431678803115</c:v>
                </c:pt>
                <c:pt idx="11">
                  <c:v>89.763591461385715</c:v>
                </c:pt>
                <c:pt idx="12">
                  <c:v>89.424646901797473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1A-4394-860C-D6A3D8D4D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668928"/>
        <c:axId val="122670464"/>
      </c:lineChart>
      <c:catAx>
        <c:axId val="12266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2670464"/>
        <c:crosses val="autoZero"/>
        <c:auto val="1"/>
        <c:lblAlgn val="ctr"/>
        <c:lblOffset val="100"/>
        <c:noMultiLvlLbl val="0"/>
      </c:catAx>
      <c:valAx>
        <c:axId val="122670464"/>
        <c:scaling>
          <c:orientation val="minMax"/>
          <c:max val="110"/>
          <c:min val="8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26689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773813041247695"/>
          <c:y val="0.20923557282612401"/>
          <c:w val="0.17582594023112663"/>
          <c:h val="0.64491887316885133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66000">
          <a:schemeClr val="tx2">
            <a:alpha val="94000"/>
            <a:lumMod val="0"/>
            <a:lumOff val="10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  <a:ln>
      <a:gradFill>
        <a:gsLst>
          <a:gs pos="0">
            <a:srgbClr val="000082"/>
          </a:gs>
          <a:gs pos="42000">
            <a:srgbClr val="66008F"/>
          </a:gs>
          <a:gs pos="76000">
            <a:srgbClr val="BA0066"/>
          </a:gs>
          <a:gs pos="89999">
            <a:srgbClr val="FF0000"/>
          </a:gs>
          <a:gs pos="100000">
            <a:srgbClr val="FF8200"/>
          </a:gs>
        </a:gsLst>
        <a:lin ang="5400000" scaled="0"/>
      </a:gradFill>
    </a:ln>
    <a:effectLst>
      <a:outerShdw blurRad="50800" dist="50800" dir="5400000" sx="1000" sy="1000" algn="ctr" rotWithShape="0">
        <a:srgbClr val="000000">
          <a:alpha val="43137"/>
        </a:srgbClr>
      </a:outerShdw>
    </a:effectLst>
    <a:scene3d>
      <a:camera prst="orthographicFront"/>
      <a:lightRig rig="threePt" dir="t"/>
    </a:scene3d>
    <a:sp3d>
      <a:bevelT w="38100"/>
      <a:bevelB prst="relaxedInset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'f10'!$B$2</c:f>
              <c:strCache>
                <c:ptCount val="1"/>
                <c:pt idx="0">
                  <c:v>Export</c:v>
                </c:pt>
              </c:strCache>
            </c:strRef>
          </c:tx>
          <c:explosion val="5"/>
          <c:dLbls>
            <c:dLbl>
              <c:idx val="0"/>
              <c:layout>
                <c:manualLayout>
                  <c:x val="-0.1800419752854038"/>
                  <c:y val="-1.2173695207838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7CB-4306-ACA1-4D2B10969C4A}"/>
                </c:ext>
              </c:extLst>
            </c:dLbl>
            <c:dLbl>
              <c:idx val="1"/>
              <c:layout>
                <c:manualLayout>
                  <c:x val="3.7733518333982585E-2"/>
                  <c:y val="1.57119004297803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CB-4306-ACA1-4D2B10969C4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CB-4306-ACA1-4D2B10969C4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'f10'!$A$3:$A$14</c:f>
              <c:strCache>
                <c:ptCount val="12"/>
                <c:pt idx="0">
                  <c:v>UE 28</c:v>
                </c:pt>
                <c:pt idx="1">
                  <c:v>Altri Europei
(no Med.)</c:v>
                </c:pt>
                <c:pt idx="2">
                  <c:v>PTM Europei</c:v>
                </c:pt>
                <c:pt idx="3">
                  <c:v>PTM Asiatici</c:v>
                </c:pt>
                <c:pt idx="4">
                  <c:v>PTM Africani</c:v>
                </c:pt>
                <c:pt idx="5">
                  <c:v>Nord America</c:v>
                </c:pt>
                <c:pt idx="6">
                  <c:v>Centro America</c:v>
                </c:pt>
                <c:pt idx="7">
                  <c:v>Sud America</c:v>
                </c:pt>
                <c:pt idx="8">
                  <c:v>Asia (no Med.)</c:v>
                </c:pt>
                <c:pt idx="9">
                  <c:v>Africa (no Med.)</c:v>
                </c:pt>
                <c:pt idx="10">
                  <c:v>Oceania</c:v>
                </c:pt>
                <c:pt idx="11">
                  <c:v>Totali diversi</c:v>
                </c:pt>
              </c:strCache>
            </c:strRef>
          </c:cat>
          <c:val>
            <c:numRef>
              <c:f>'f10'!$B$3:$B$14</c:f>
              <c:numCache>
                <c:formatCode>#,##0</c:formatCode>
                <c:ptCount val="12"/>
                <c:pt idx="0">
                  <c:v>27035</c:v>
                </c:pt>
                <c:pt idx="1">
                  <c:v>2663</c:v>
                </c:pt>
                <c:pt idx="2" formatCode="General">
                  <c:v>243</c:v>
                </c:pt>
                <c:pt idx="3" formatCode="General">
                  <c:v>600</c:v>
                </c:pt>
                <c:pt idx="4" formatCode="General">
                  <c:v>547</c:v>
                </c:pt>
                <c:pt idx="5">
                  <c:v>4868</c:v>
                </c:pt>
                <c:pt idx="6" formatCode="General">
                  <c:v>193</c:v>
                </c:pt>
                <c:pt idx="7" formatCode="General">
                  <c:v>412</c:v>
                </c:pt>
                <c:pt idx="8">
                  <c:v>3123</c:v>
                </c:pt>
                <c:pt idx="9" formatCode="General">
                  <c:v>436</c:v>
                </c:pt>
                <c:pt idx="10" formatCode="General">
                  <c:v>598</c:v>
                </c:pt>
                <c:pt idx="11" formatCode="General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CB-4306-ACA1-4D2B10969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5"/>
      </c:pieChart>
    </c:plotArea>
    <c:plotVisOnly val="1"/>
    <c:dispBlanksAs val="gap"/>
    <c:showDLblsOverMax val="0"/>
  </c:chart>
  <c:txPr>
    <a:bodyPr/>
    <a:lstStyle/>
    <a:p>
      <a:pPr>
        <a:defRPr sz="110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'f10'!$B$2</c:f>
              <c:strCache>
                <c:ptCount val="1"/>
                <c:pt idx="0">
                  <c:v>Export</c:v>
                </c:pt>
              </c:strCache>
            </c:strRef>
          </c:tx>
          <c:explosion val="5"/>
          <c:dLbls>
            <c:dLbl>
              <c:idx val="0"/>
              <c:layout>
                <c:manualLayout>
                  <c:x val="-0.1800419752854038"/>
                  <c:y val="-1.2173695207838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7CB-4306-ACA1-4D2B10969C4A}"/>
                </c:ext>
              </c:extLst>
            </c:dLbl>
            <c:dLbl>
              <c:idx val="1"/>
              <c:layout>
                <c:manualLayout>
                  <c:x val="3.7733518333982585E-2"/>
                  <c:y val="1.57119004297803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CB-4306-ACA1-4D2B10969C4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CB-4306-ACA1-4D2B10969C4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'f10'!$A$3:$A$14</c:f>
              <c:strCache>
                <c:ptCount val="12"/>
                <c:pt idx="0">
                  <c:v>UE 28</c:v>
                </c:pt>
                <c:pt idx="1">
                  <c:v>Altri Europei
(no Med.)</c:v>
                </c:pt>
                <c:pt idx="2">
                  <c:v>PTM Europei</c:v>
                </c:pt>
                <c:pt idx="3">
                  <c:v>PTM Asiatici</c:v>
                </c:pt>
                <c:pt idx="4">
                  <c:v>PTM Africani</c:v>
                </c:pt>
                <c:pt idx="5">
                  <c:v>Nord America</c:v>
                </c:pt>
                <c:pt idx="6">
                  <c:v>Centro America</c:v>
                </c:pt>
                <c:pt idx="7">
                  <c:v>Sud America</c:v>
                </c:pt>
                <c:pt idx="8">
                  <c:v>Asia (no Med.)</c:v>
                </c:pt>
                <c:pt idx="9">
                  <c:v>Africa (no Med.)</c:v>
                </c:pt>
                <c:pt idx="10">
                  <c:v>Oceania</c:v>
                </c:pt>
                <c:pt idx="11">
                  <c:v>Totali diversi</c:v>
                </c:pt>
              </c:strCache>
            </c:strRef>
          </c:cat>
          <c:val>
            <c:numRef>
              <c:f>'f10'!$C$3:$C$14</c:f>
              <c:numCache>
                <c:formatCode>General</c:formatCode>
                <c:ptCount val="12"/>
                <c:pt idx="0">
                  <c:v>31290</c:v>
                </c:pt>
                <c:pt idx="1">
                  <c:v>1428</c:v>
                </c:pt>
                <c:pt idx="2">
                  <c:v>142</c:v>
                </c:pt>
                <c:pt idx="3">
                  <c:v>585</c:v>
                </c:pt>
                <c:pt idx="4">
                  <c:v>736</c:v>
                </c:pt>
                <c:pt idx="5">
                  <c:v>1293</c:v>
                </c:pt>
                <c:pt idx="6">
                  <c:v>536</c:v>
                </c:pt>
                <c:pt idx="7">
                  <c:v>3198</c:v>
                </c:pt>
                <c:pt idx="8">
                  <c:v>3480</c:v>
                </c:pt>
                <c:pt idx="9">
                  <c:v>1194</c:v>
                </c:pt>
                <c:pt idx="10">
                  <c:v>446</c:v>
                </c:pt>
                <c:pt idx="1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CB-4306-ACA1-4D2B10969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5"/>
      </c:pieChart>
    </c:plotArea>
    <c:plotVisOnly val="1"/>
    <c:dispBlanksAs val="gap"/>
    <c:showDLblsOverMax val="0"/>
  </c:chart>
  <c:txPr>
    <a:bodyPr/>
    <a:lstStyle/>
    <a:p>
      <a:pPr>
        <a:defRPr sz="110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85791931731388E-2"/>
          <c:y val="2.1570603174360537E-2"/>
          <c:w val="0.94656953055767723"/>
          <c:h val="0.94068084127050855"/>
        </c:manualLayout>
      </c:layout>
      <c:ofPieChart>
        <c:ofPieType val="bar"/>
        <c:varyColors val="1"/>
        <c:ser>
          <c:idx val="0"/>
          <c:order val="0"/>
          <c:dLbls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Prodotti del Made in Italy
73,2%</a:t>
                    </a:r>
                  </a:p>
                </c:rich>
              </c:tx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1715-4B33-B34E-EC1DB431FD0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'f11'!$A$1:$A$12</c:f>
              <c:strCache>
                <c:ptCount val="12"/>
                <c:pt idx="0">
                  <c:v>Altri prodotti Agroalimentari</c:v>
                </c:pt>
                <c:pt idx="1">
                  <c:v>Vino confezionato</c:v>
                </c:pt>
                <c:pt idx="2">
                  <c:v>Frutta fresca</c:v>
                </c:pt>
                <c:pt idx="3">
                  <c:v>Pasta</c:v>
                </c:pt>
                <c:pt idx="4">
                  <c:v>Prodotti da forno</c:v>
                </c:pt>
                <c:pt idx="5">
                  <c:v>Prod. dolc. a base di cacao</c:v>
                </c:pt>
                <c:pt idx="6">
                  <c:v>Formaggi</c:v>
                </c:pt>
                <c:pt idx="7">
                  <c:v>Pomodoro trasformato</c:v>
                </c:pt>
                <c:pt idx="8">
                  <c:v>Salumi</c:v>
                </c:pt>
                <c:pt idx="9">
                  <c:v>Olio di oliva</c:v>
                </c:pt>
                <c:pt idx="10">
                  <c:v>Caffè</c:v>
                </c:pt>
                <c:pt idx="11">
                  <c:v>Altri prodotti del Made in Italy</c:v>
                </c:pt>
              </c:strCache>
            </c:strRef>
          </c:cat>
          <c:val>
            <c:numRef>
              <c:f>'f11'!$B$1:$B$12</c:f>
              <c:numCache>
                <c:formatCode>#,##0.00</c:formatCode>
                <c:ptCount val="12"/>
                <c:pt idx="0">
                  <c:v>10959.199999999997</c:v>
                </c:pt>
                <c:pt idx="1">
                  <c:v>5669.8</c:v>
                </c:pt>
                <c:pt idx="2">
                  <c:v>2774.7</c:v>
                </c:pt>
                <c:pt idx="3">
                  <c:v>2291.3000000000002</c:v>
                </c:pt>
                <c:pt idx="4">
                  <c:v>1999.4</c:v>
                </c:pt>
                <c:pt idx="5">
                  <c:v>1797.8</c:v>
                </c:pt>
                <c:pt idx="6">
                  <c:v>1794.3</c:v>
                </c:pt>
                <c:pt idx="7">
                  <c:v>1667.6</c:v>
                </c:pt>
                <c:pt idx="8">
                  <c:v>1579</c:v>
                </c:pt>
                <c:pt idx="9">
                  <c:v>1535.9</c:v>
                </c:pt>
                <c:pt idx="10">
                  <c:v>1353</c:v>
                </c:pt>
                <c:pt idx="11">
                  <c:v>7431.7000000000007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15-4B33-B34E-EC1DB431F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7"/>
        <c:splitType val="pos"/>
        <c:splitPos val="11"/>
        <c:secondPieSize val="84"/>
        <c:serLines/>
      </c:ofPieChart>
    </c:plotArea>
    <c:plotVisOnly val="1"/>
    <c:dispBlanksAs val="gap"/>
    <c:showDLblsOverMax val="0"/>
  </c:chart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252228702059628E-2"/>
          <c:y val="1.6294283792536959E-2"/>
          <c:w val="0.72257372288879618"/>
          <c:h val="0.88024004356002827"/>
        </c:manualLayout>
      </c:layout>
      <c:lineChart>
        <c:grouping val="standard"/>
        <c:varyColors val="0"/>
        <c:ser>
          <c:idx val="0"/>
          <c:order val="0"/>
          <c:tx>
            <c:strRef>
              <c:f>'f2'!$A$3</c:f>
              <c:strCache>
                <c:ptCount val="1"/>
                <c:pt idx="0">
                  <c:v>ITALIA</c:v>
                </c:pt>
              </c:strCache>
            </c:strRef>
          </c:tx>
          <c:cat>
            <c:numRef>
              <c:f>'f2'!$B$2:$N$2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'f2'!$B$3:$N$3</c:f>
              <c:numCache>
                <c:formatCode>0.0</c:formatCode>
                <c:ptCount val="13"/>
                <c:pt idx="0">
                  <c:v>100</c:v>
                </c:pt>
                <c:pt idx="1">
                  <c:v>98.705796969138831</c:v>
                </c:pt>
                <c:pt idx="2">
                  <c:v>100.32379375833787</c:v>
                </c:pt>
                <c:pt idx="3">
                  <c:v>101.15852304601702</c:v>
                </c:pt>
                <c:pt idx="4">
                  <c:v>99.223012514453671</c:v>
                </c:pt>
                <c:pt idx="5">
                  <c:v>98.416023377535197</c:v>
                </c:pt>
                <c:pt idx="6">
                  <c:v>99.011437147897922</c:v>
                </c:pt>
                <c:pt idx="7">
                  <c:v>96.890532215935892</c:v>
                </c:pt>
                <c:pt idx="8">
                  <c:v>95.951175774611215</c:v>
                </c:pt>
                <c:pt idx="9">
                  <c:v>95.102894693521847</c:v>
                </c:pt>
                <c:pt idx="10">
                  <c:v>96.310330317152051</c:v>
                </c:pt>
                <c:pt idx="11">
                  <c:v>96.204195725889221</c:v>
                </c:pt>
                <c:pt idx="12">
                  <c:v>96.458617178078129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A3-46DA-BBEA-EAB896841F4B}"/>
            </c:ext>
          </c:extLst>
        </c:ser>
        <c:ser>
          <c:idx val="1"/>
          <c:order val="1"/>
          <c:tx>
            <c:strRef>
              <c:f>'f2'!$A$4</c:f>
              <c:strCache>
                <c:ptCount val="1"/>
                <c:pt idx="0">
                  <c:v>Nord</c:v>
                </c:pt>
              </c:strCache>
            </c:strRef>
          </c:tx>
          <c:cat>
            <c:numRef>
              <c:f>'f2'!$B$2:$N$2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'f2'!$B$4:$N$4</c:f>
              <c:numCache>
                <c:formatCode>0.0</c:formatCode>
                <c:ptCount val="13"/>
                <c:pt idx="0">
                  <c:v>100</c:v>
                </c:pt>
                <c:pt idx="1">
                  <c:v>98.18879497900592</c:v>
                </c:pt>
                <c:pt idx="2">
                  <c:v>100.89466349392325</c:v>
                </c:pt>
                <c:pt idx="3">
                  <c:v>101.50792913478935</c:v>
                </c:pt>
                <c:pt idx="4">
                  <c:v>100.36647767510833</c:v>
                </c:pt>
                <c:pt idx="5">
                  <c:v>99.326574386589513</c:v>
                </c:pt>
                <c:pt idx="6">
                  <c:v>99.832719673224744</c:v>
                </c:pt>
                <c:pt idx="7">
                  <c:v>97.336225373797248</c:v>
                </c:pt>
                <c:pt idx="8">
                  <c:v>96.353050173915932</c:v>
                </c:pt>
                <c:pt idx="9">
                  <c:v>97.29197025506673</c:v>
                </c:pt>
                <c:pt idx="10">
                  <c:v>96.853140517487333</c:v>
                </c:pt>
                <c:pt idx="11">
                  <c:v>98.903874009071473</c:v>
                </c:pt>
                <c:pt idx="12">
                  <c:v>98.622099233114568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A3-46DA-BBEA-EAB896841F4B}"/>
            </c:ext>
          </c:extLst>
        </c:ser>
        <c:ser>
          <c:idx val="2"/>
          <c:order val="2"/>
          <c:tx>
            <c:strRef>
              <c:f>'f2'!$A$5</c:f>
              <c:strCache>
                <c:ptCount val="1"/>
                <c:pt idx="0">
                  <c:v>Centro</c:v>
                </c:pt>
              </c:strCache>
            </c:strRef>
          </c:tx>
          <c:marker>
            <c:spPr>
              <a:ln w="19050"/>
            </c:spPr>
          </c:marker>
          <c:cat>
            <c:numRef>
              <c:f>'f2'!$B$2:$N$2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'f2'!$B$5:$N$5</c:f>
              <c:numCache>
                <c:formatCode>0.0</c:formatCode>
                <c:ptCount val="13"/>
                <c:pt idx="0">
                  <c:v>100</c:v>
                </c:pt>
                <c:pt idx="1">
                  <c:v>99.735007323878349</c:v>
                </c:pt>
                <c:pt idx="2">
                  <c:v>100.49572357908575</c:v>
                </c:pt>
                <c:pt idx="3">
                  <c:v>101.13796457945961</c:v>
                </c:pt>
                <c:pt idx="4">
                  <c:v>97.35963691259964</c:v>
                </c:pt>
                <c:pt idx="5">
                  <c:v>96.650350222756884</c:v>
                </c:pt>
                <c:pt idx="6">
                  <c:v>97.161818554747327</c:v>
                </c:pt>
                <c:pt idx="7">
                  <c:v>94.496560685056593</c:v>
                </c:pt>
                <c:pt idx="8">
                  <c:v>93.249812227418445</c:v>
                </c:pt>
                <c:pt idx="9">
                  <c:v>92.657939063449319</c:v>
                </c:pt>
                <c:pt idx="10">
                  <c:v>94.723440177577572</c:v>
                </c:pt>
                <c:pt idx="11">
                  <c:v>94.489047740991779</c:v>
                </c:pt>
                <c:pt idx="12">
                  <c:v>93.121110276181696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A3-46DA-BBEA-EAB896841F4B}"/>
            </c:ext>
          </c:extLst>
        </c:ser>
        <c:ser>
          <c:idx val="3"/>
          <c:order val="3"/>
          <c:tx>
            <c:strRef>
              <c:f>'f2'!$A$6</c:f>
              <c:strCache>
                <c:ptCount val="1"/>
                <c:pt idx="0">
                  <c:v>Nmezzogiorno</c:v>
                </c:pt>
              </c:strCache>
            </c:strRef>
          </c:tx>
          <c:cat>
            <c:numRef>
              <c:f>'f2'!$B$2:$N$2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'f2'!$B$6:$N$6</c:f>
              <c:numCache>
                <c:formatCode>0.0</c:formatCode>
                <c:ptCount val="13"/>
                <c:pt idx="0">
                  <c:v>100</c:v>
                </c:pt>
                <c:pt idx="1">
                  <c:v>99.157269660489888</c:v>
                </c:pt>
                <c:pt idx="2">
                  <c:v>99.258435997330324</c:v>
                </c:pt>
                <c:pt idx="3">
                  <c:v>100.56957802267497</c:v>
                </c:pt>
                <c:pt idx="4">
                  <c:v>97.998239087293655</c:v>
                </c:pt>
                <c:pt idx="5">
                  <c:v>97.568543955853869</c:v>
                </c:pt>
                <c:pt idx="6">
                  <c:v>98.366602787437515</c:v>
                </c:pt>
                <c:pt idx="7">
                  <c:v>97.209574914003312</c:v>
                </c:pt>
                <c:pt idx="8">
                  <c:v>96.490764236759802</c:v>
                </c:pt>
                <c:pt idx="9">
                  <c:v>92.123156824876204</c:v>
                </c:pt>
                <c:pt idx="10">
                  <c:v>95.908371038036634</c:v>
                </c:pt>
                <c:pt idx="11">
                  <c:v>92.265992973481985</c:v>
                </c:pt>
                <c:pt idx="12">
                  <c:v>94.13792888288846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5A3-46DA-BBEA-EAB896841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179200"/>
        <c:axId val="126180736"/>
      </c:lineChart>
      <c:catAx>
        <c:axId val="12617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6180736"/>
        <c:crosses val="autoZero"/>
        <c:auto val="1"/>
        <c:lblAlgn val="ctr"/>
        <c:lblOffset val="100"/>
        <c:noMultiLvlLbl val="0"/>
      </c:catAx>
      <c:valAx>
        <c:axId val="126180736"/>
        <c:scaling>
          <c:orientation val="minMax"/>
          <c:max val="102"/>
          <c:min val="91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6179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legendEntry>
      <c:layout>
        <c:manualLayout>
          <c:xMode val="edge"/>
          <c:yMode val="edge"/>
          <c:x val="0.77424143894630304"/>
          <c:y val="0.28674366730551643"/>
          <c:w val="0.19806796626426973"/>
          <c:h val="0.35460077258641964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66000">
          <a:schemeClr val="tx2">
            <a:alpha val="94000"/>
            <a:lumMod val="0"/>
            <a:lumOff val="10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  <a:ln>
      <a:gradFill>
        <a:gsLst>
          <a:gs pos="0">
            <a:srgbClr val="000082"/>
          </a:gs>
          <a:gs pos="42000">
            <a:srgbClr val="66008F"/>
          </a:gs>
          <a:gs pos="76000">
            <a:srgbClr val="BA0066"/>
          </a:gs>
          <a:gs pos="89999">
            <a:srgbClr val="FF0000"/>
          </a:gs>
          <a:gs pos="100000">
            <a:srgbClr val="FF8200"/>
          </a:gs>
        </a:gsLst>
        <a:lin ang="5400000" scaled="0"/>
      </a:gradFill>
    </a:ln>
    <a:effectLst>
      <a:outerShdw blurRad="50800" dist="50800" dir="5400000" sx="1000" sy="1000" algn="ctr" rotWithShape="0">
        <a:srgbClr val="000000">
          <a:alpha val="43137"/>
        </a:srgbClr>
      </a:outerShdw>
    </a:effectLst>
    <a:scene3d>
      <a:camera prst="orthographicFront"/>
      <a:lightRig rig="threePt" dir="t"/>
    </a:scene3d>
    <a:sp3d>
      <a:bevelT w="38100"/>
      <a:bevelB prst="relaxedInset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4803149606299213" l="0.51181102362204722" r="0.51181102362204722" t="0.55118110236220474" header="0.31496062992125984" footer="0.31496062992125984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295245861257636E-2"/>
          <c:y val="1.6294284000025885E-2"/>
          <c:w val="0.72257372288879618"/>
          <c:h val="0.88024004356002827"/>
        </c:manualLayout>
      </c:layout>
      <c:lineChart>
        <c:grouping val="standard"/>
        <c:varyColors val="0"/>
        <c:ser>
          <c:idx val="0"/>
          <c:order val="0"/>
          <c:tx>
            <c:strRef>
              <c:f>'f3'!$A$4</c:f>
              <c:strCache>
                <c:ptCount val="1"/>
                <c:pt idx="0">
                  <c:v>ITALIA</c:v>
                </c:pt>
              </c:strCache>
            </c:strRef>
          </c:tx>
          <c:cat>
            <c:multiLvlStrRef>
              <c:f>'f3'!$B$2:$N$3</c:f>
              <c:multiLvlStrCache>
                <c:ptCount val="13"/>
                <c:lvl/>
                <c:lvl>
                  <c:pt idx="0">
                    <c:v>2005</c:v>
                  </c:pt>
                  <c:pt idx="1">
                    <c:v>2006</c:v>
                  </c:pt>
                  <c:pt idx="2">
                    <c:v>2007</c:v>
                  </c:pt>
                  <c:pt idx="3">
                    <c:v>2008</c:v>
                  </c:pt>
                  <c:pt idx="4">
                    <c:v>2009</c:v>
                  </c:pt>
                  <c:pt idx="5">
                    <c:v>2010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'f3'!$B$4:$N$4</c:f>
              <c:numCache>
                <c:formatCode>0.0</c:formatCode>
                <c:ptCount val="13"/>
                <c:pt idx="0">
                  <c:v>100</c:v>
                </c:pt>
                <c:pt idx="1">
                  <c:v>98.705854684036282</c:v>
                </c:pt>
                <c:pt idx="2">
                  <c:v>98.969947533913711</c:v>
                </c:pt>
                <c:pt idx="3">
                  <c:v>101.1563765573145</c:v>
                </c:pt>
                <c:pt idx="4">
                  <c:v>98.95051387618588</c:v>
                </c:pt>
                <c:pt idx="5">
                  <c:v>99.178928217884859</c:v>
                </c:pt>
                <c:pt idx="6">
                  <c:v>101.5235574045182</c:v>
                </c:pt>
                <c:pt idx="7">
                  <c:v>99.23640758318983</c:v>
                </c:pt>
                <c:pt idx="8">
                  <c:v>101.18046890332744</c:v>
                </c:pt>
                <c:pt idx="9">
                  <c:v>98.644322165113266</c:v>
                </c:pt>
                <c:pt idx="10">
                  <c:v>102.98413725404234</c:v>
                </c:pt>
                <c:pt idx="11">
                  <c:v>103.4920195003542</c:v>
                </c:pt>
                <c:pt idx="12">
                  <c:v>98.70351335239026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DA-44BB-8852-2E0DF8CAF799}"/>
            </c:ext>
          </c:extLst>
        </c:ser>
        <c:ser>
          <c:idx val="1"/>
          <c:order val="1"/>
          <c:tx>
            <c:strRef>
              <c:f>'f3'!$A$5</c:f>
              <c:strCache>
                <c:ptCount val="1"/>
                <c:pt idx="0">
                  <c:v>Nord</c:v>
                </c:pt>
              </c:strCache>
            </c:strRef>
          </c:tx>
          <c:cat>
            <c:multiLvlStrRef>
              <c:f>'f3'!$B$2:$N$3</c:f>
              <c:multiLvlStrCache>
                <c:ptCount val="13"/>
                <c:lvl/>
                <c:lvl>
                  <c:pt idx="0">
                    <c:v>2005</c:v>
                  </c:pt>
                  <c:pt idx="1">
                    <c:v>2006</c:v>
                  </c:pt>
                  <c:pt idx="2">
                    <c:v>2007</c:v>
                  </c:pt>
                  <c:pt idx="3">
                    <c:v>2008</c:v>
                  </c:pt>
                  <c:pt idx="4">
                    <c:v>2009</c:v>
                  </c:pt>
                  <c:pt idx="5">
                    <c:v>2010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'f3'!$B$5:$N$5</c:f>
              <c:numCache>
                <c:formatCode>0.0</c:formatCode>
                <c:ptCount val="13"/>
                <c:pt idx="0">
                  <c:v>100</c:v>
                </c:pt>
                <c:pt idx="1">
                  <c:v>99.555048200818604</c:v>
                </c:pt>
                <c:pt idx="2">
                  <c:v>101.23070524739279</c:v>
                </c:pt>
                <c:pt idx="3">
                  <c:v>103.78394690888764</c:v>
                </c:pt>
                <c:pt idx="4">
                  <c:v>104.65481993428767</c:v>
                </c:pt>
                <c:pt idx="5">
                  <c:v>104.91718254260383</c:v>
                </c:pt>
                <c:pt idx="6">
                  <c:v>110.66731888889946</c:v>
                </c:pt>
                <c:pt idx="7">
                  <c:v>107.8381033834696</c:v>
                </c:pt>
                <c:pt idx="8">
                  <c:v>110.3498392158083</c:v>
                </c:pt>
                <c:pt idx="9">
                  <c:v>112.60207128460334</c:v>
                </c:pt>
                <c:pt idx="10">
                  <c:v>114.15580010270753</c:v>
                </c:pt>
                <c:pt idx="11">
                  <c:v>118.81917062346203</c:v>
                </c:pt>
                <c:pt idx="12">
                  <c:v>112.43279525816682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DA-44BB-8852-2E0DF8CAF799}"/>
            </c:ext>
          </c:extLst>
        </c:ser>
        <c:ser>
          <c:idx val="2"/>
          <c:order val="2"/>
          <c:tx>
            <c:strRef>
              <c:f>'f3'!$A$6</c:f>
              <c:strCache>
                <c:ptCount val="1"/>
                <c:pt idx="0">
                  <c:v>Centro</c:v>
                </c:pt>
              </c:strCache>
            </c:strRef>
          </c:tx>
          <c:marker>
            <c:spPr>
              <a:ln w="19050"/>
            </c:spPr>
          </c:marker>
          <c:cat>
            <c:multiLvlStrRef>
              <c:f>'f3'!$B$2:$N$3</c:f>
              <c:multiLvlStrCache>
                <c:ptCount val="13"/>
                <c:lvl/>
                <c:lvl>
                  <c:pt idx="0">
                    <c:v>2005</c:v>
                  </c:pt>
                  <c:pt idx="1">
                    <c:v>2006</c:v>
                  </c:pt>
                  <c:pt idx="2">
                    <c:v>2007</c:v>
                  </c:pt>
                  <c:pt idx="3">
                    <c:v>2008</c:v>
                  </c:pt>
                  <c:pt idx="4">
                    <c:v>2009</c:v>
                  </c:pt>
                  <c:pt idx="5">
                    <c:v>2010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'f3'!$B$6:$N$6</c:f>
              <c:numCache>
                <c:formatCode>0.0</c:formatCode>
                <c:ptCount val="13"/>
                <c:pt idx="0">
                  <c:v>100</c:v>
                </c:pt>
                <c:pt idx="1">
                  <c:v>102.62623506252058</c:v>
                </c:pt>
                <c:pt idx="2">
                  <c:v>102.88173050312078</c:v>
                </c:pt>
                <c:pt idx="3">
                  <c:v>105.62979503728049</c:v>
                </c:pt>
                <c:pt idx="4">
                  <c:v>101.10057997024899</c:v>
                </c:pt>
                <c:pt idx="5">
                  <c:v>101.35259151271714</c:v>
                </c:pt>
                <c:pt idx="6">
                  <c:v>101.4674566051762</c:v>
                </c:pt>
                <c:pt idx="7">
                  <c:v>99.750843906123578</c:v>
                </c:pt>
                <c:pt idx="8">
                  <c:v>101.7487196669292</c:v>
                </c:pt>
                <c:pt idx="9">
                  <c:v>96.797307759980271</c:v>
                </c:pt>
                <c:pt idx="10">
                  <c:v>101.47410967337224</c:v>
                </c:pt>
                <c:pt idx="11">
                  <c:v>101.66054607024952</c:v>
                </c:pt>
                <c:pt idx="12">
                  <c:v>92.850251434005401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DA-44BB-8852-2E0DF8CAF799}"/>
            </c:ext>
          </c:extLst>
        </c:ser>
        <c:ser>
          <c:idx val="3"/>
          <c:order val="3"/>
          <c:tx>
            <c:strRef>
              <c:f>'f3'!$A$7</c:f>
              <c:strCache>
                <c:ptCount val="1"/>
                <c:pt idx="0">
                  <c:v>Nezzogiorno</c:v>
                </c:pt>
              </c:strCache>
            </c:strRef>
          </c:tx>
          <c:cat>
            <c:multiLvlStrRef>
              <c:f>'f3'!$B$2:$N$3</c:f>
              <c:multiLvlStrCache>
                <c:ptCount val="13"/>
                <c:lvl/>
                <c:lvl>
                  <c:pt idx="0">
                    <c:v>2005</c:v>
                  </c:pt>
                  <c:pt idx="1">
                    <c:v>2006</c:v>
                  </c:pt>
                  <c:pt idx="2">
                    <c:v>2007</c:v>
                  </c:pt>
                  <c:pt idx="3">
                    <c:v>2008</c:v>
                  </c:pt>
                  <c:pt idx="4">
                    <c:v>2009</c:v>
                  </c:pt>
                  <c:pt idx="5">
                    <c:v>2010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'f3'!$B$7:$N$7</c:f>
              <c:numCache>
                <c:formatCode>0.0</c:formatCode>
                <c:ptCount val="13"/>
                <c:pt idx="0">
                  <c:v>100</c:v>
                </c:pt>
                <c:pt idx="1">
                  <c:v>96.366817733258685</c:v>
                </c:pt>
                <c:pt idx="2">
                  <c:v>95.109755103096447</c:v>
                </c:pt>
                <c:pt idx="3">
                  <c:v>96.664975717168829</c:v>
                </c:pt>
                <c:pt idx="4">
                  <c:v>91.92103158068258</c:v>
                </c:pt>
                <c:pt idx="5">
                  <c:v>92.104471825762673</c:v>
                </c:pt>
                <c:pt idx="6">
                  <c:v>91.769051093426</c:v>
                </c:pt>
                <c:pt idx="7">
                  <c:v>89.828568365852519</c:v>
                </c:pt>
                <c:pt idx="8">
                  <c:v>91.1646413223027</c:v>
                </c:pt>
                <c:pt idx="9">
                  <c:v>84.818428195901745</c:v>
                </c:pt>
                <c:pt idx="10">
                  <c:v>91.632803684782431</c:v>
                </c:pt>
                <c:pt idx="11">
                  <c:v>88.423316113386576</c:v>
                </c:pt>
                <c:pt idx="12">
                  <c:v>86.702284765431145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DA-44BB-8852-2E0DF8CAF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39136"/>
        <c:axId val="126940672"/>
      </c:lineChart>
      <c:catAx>
        <c:axId val="12693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6940672"/>
        <c:crosses val="autoZero"/>
        <c:auto val="1"/>
        <c:lblAlgn val="ctr"/>
        <c:lblOffset val="100"/>
        <c:noMultiLvlLbl val="0"/>
      </c:catAx>
      <c:valAx>
        <c:axId val="126940672"/>
        <c:scaling>
          <c:orientation val="minMax"/>
          <c:max val="120"/>
          <c:min val="84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69391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legendEntry>
      <c:layout>
        <c:manualLayout>
          <c:xMode val="edge"/>
          <c:yMode val="edge"/>
          <c:x val="0.80926615776873156"/>
          <c:y val="0.28345871213636337"/>
          <c:w val="0.11664101063199782"/>
          <c:h val="0.47558215808962345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66000">
          <a:schemeClr val="tx2">
            <a:alpha val="94000"/>
            <a:lumMod val="0"/>
            <a:lumOff val="10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  <a:ln>
      <a:gradFill>
        <a:gsLst>
          <a:gs pos="0">
            <a:srgbClr val="000082"/>
          </a:gs>
          <a:gs pos="42000">
            <a:srgbClr val="66008F"/>
          </a:gs>
          <a:gs pos="76000">
            <a:srgbClr val="BA0066"/>
          </a:gs>
          <a:gs pos="89999">
            <a:srgbClr val="FF0000"/>
          </a:gs>
          <a:gs pos="100000">
            <a:srgbClr val="FF8200"/>
          </a:gs>
        </a:gsLst>
        <a:lin ang="5400000" scaled="0"/>
      </a:gradFill>
    </a:ln>
    <a:effectLst>
      <a:outerShdw blurRad="50800" dist="50800" dir="5400000" sx="1000" sy="1000" algn="ctr" rotWithShape="0">
        <a:srgbClr val="000000">
          <a:alpha val="43137"/>
        </a:srgbClr>
      </a:outerShdw>
    </a:effectLst>
    <a:scene3d>
      <a:camera prst="orthographicFront"/>
      <a:lightRig rig="threePt" dir="t"/>
    </a:scene3d>
    <a:sp3d>
      <a:bevelT w="38100"/>
      <a:bevelB prst="relaxedInset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295245861257636E-2"/>
          <c:y val="1.6294284000025885E-2"/>
          <c:w val="0.72257372288879618"/>
          <c:h val="0.88024004356002827"/>
        </c:manualLayout>
      </c:layout>
      <c:lineChart>
        <c:grouping val="standard"/>
        <c:varyColors val="0"/>
        <c:ser>
          <c:idx val="0"/>
          <c:order val="0"/>
          <c:tx>
            <c:strRef>
              <c:f>'f4'!$C$3</c:f>
              <c:strCache>
                <c:ptCount val="1"/>
                <c:pt idx="0">
                  <c:v>ITALIA</c:v>
                </c:pt>
              </c:strCache>
            </c:strRef>
          </c:tx>
          <c:cat>
            <c:numRef>
              <c:f>'f4'!$D$2:$P$2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'f4'!$D$3:$P$3</c:f>
              <c:numCache>
                <c:formatCode>0.0</c:formatCode>
                <c:ptCount val="13"/>
                <c:pt idx="0">
                  <c:v>100</c:v>
                </c:pt>
                <c:pt idx="1">
                  <c:v>101.23442414140604</c:v>
                </c:pt>
                <c:pt idx="2">
                  <c:v>104.62152430017628</c:v>
                </c:pt>
                <c:pt idx="3">
                  <c:v>109.00587456083289</c:v>
                </c:pt>
                <c:pt idx="4">
                  <c:v>102.63507535872378</c:v>
                </c:pt>
                <c:pt idx="5">
                  <c:v>104.32008294616261</c:v>
                </c:pt>
                <c:pt idx="6">
                  <c:v>111.80413063529586</c:v>
                </c:pt>
                <c:pt idx="7">
                  <c:v>118.31965464328856</c:v>
                </c:pt>
                <c:pt idx="8">
                  <c:v>122.5001750347764</c:v>
                </c:pt>
                <c:pt idx="9">
                  <c:v>118.62203814871964</c:v>
                </c:pt>
                <c:pt idx="10">
                  <c:v>118.0292217640454</c:v>
                </c:pt>
                <c:pt idx="11">
                  <c:v>113.42715520579122</c:v>
                </c:pt>
                <c:pt idx="12">
                  <c:v>119.94690905596941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0C-40D7-99AB-1BD7AC77924C}"/>
            </c:ext>
          </c:extLst>
        </c:ser>
        <c:ser>
          <c:idx val="1"/>
          <c:order val="1"/>
          <c:tx>
            <c:strRef>
              <c:f>'f4'!$C$4</c:f>
              <c:strCache>
                <c:ptCount val="1"/>
                <c:pt idx="0">
                  <c:v>Nord</c:v>
                </c:pt>
              </c:strCache>
            </c:strRef>
          </c:tx>
          <c:cat>
            <c:numRef>
              <c:f>'f4'!$D$2:$P$2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'f4'!$D$4:$P$4</c:f>
              <c:numCache>
                <c:formatCode>0.0</c:formatCode>
                <c:ptCount val="13"/>
                <c:pt idx="0">
                  <c:v>100</c:v>
                </c:pt>
                <c:pt idx="1">
                  <c:v>102.27962247796938</c:v>
                </c:pt>
                <c:pt idx="2">
                  <c:v>107.43477107681493</c:v>
                </c:pt>
                <c:pt idx="3">
                  <c:v>112.95934401983966</c:v>
                </c:pt>
                <c:pt idx="4">
                  <c:v>103.87029111333828</c:v>
                </c:pt>
                <c:pt idx="5">
                  <c:v>106.44416940833258</c:v>
                </c:pt>
                <c:pt idx="6">
                  <c:v>114.89712545578483</c:v>
                </c:pt>
                <c:pt idx="7">
                  <c:v>121.36629049899784</c:v>
                </c:pt>
                <c:pt idx="8">
                  <c:v>124.40195876360796</c:v>
                </c:pt>
                <c:pt idx="9">
                  <c:v>118.0252329067885</c:v>
                </c:pt>
                <c:pt idx="10">
                  <c:v>114.44024718188321</c:v>
                </c:pt>
                <c:pt idx="11">
                  <c:v>111.24837250620186</c:v>
                </c:pt>
                <c:pt idx="12">
                  <c:v>117.23923338176407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0C-40D7-99AB-1BD7AC77924C}"/>
            </c:ext>
          </c:extLst>
        </c:ser>
        <c:ser>
          <c:idx val="2"/>
          <c:order val="2"/>
          <c:tx>
            <c:strRef>
              <c:f>'f4'!$C$5</c:f>
              <c:strCache>
                <c:ptCount val="1"/>
                <c:pt idx="0">
                  <c:v>Centro</c:v>
                </c:pt>
              </c:strCache>
            </c:strRef>
          </c:tx>
          <c:marker>
            <c:spPr>
              <a:ln w="19050"/>
            </c:spPr>
          </c:marker>
          <c:cat>
            <c:numRef>
              <c:f>'f4'!$D$2:$P$2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'f4'!$D$5:$P$5</c:f>
              <c:numCache>
                <c:formatCode>0.0</c:formatCode>
                <c:ptCount val="13"/>
                <c:pt idx="0">
                  <c:v>100</c:v>
                </c:pt>
                <c:pt idx="1">
                  <c:v>101.48859824079933</c:v>
                </c:pt>
                <c:pt idx="2">
                  <c:v>105.23408683258839</c:v>
                </c:pt>
                <c:pt idx="3">
                  <c:v>109.44257567751764</c:v>
                </c:pt>
                <c:pt idx="4">
                  <c:v>105.12398334377085</c:v>
                </c:pt>
                <c:pt idx="5">
                  <c:v>105.61023577613705</c:v>
                </c:pt>
                <c:pt idx="6">
                  <c:v>112.51135908969798</c:v>
                </c:pt>
                <c:pt idx="7">
                  <c:v>118.02780723746272</c:v>
                </c:pt>
                <c:pt idx="8">
                  <c:v>122.52843510601835</c:v>
                </c:pt>
                <c:pt idx="9">
                  <c:v>121.05331290914815</c:v>
                </c:pt>
                <c:pt idx="10">
                  <c:v>122.33210897309677</c:v>
                </c:pt>
                <c:pt idx="11">
                  <c:v>116.69338281150041</c:v>
                </c:pt>
                <c:pt idx="12">
                  <c:v>122.94539438476839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0C-40D7-99AB-1BD7AC77924C}"/>
            </c:ext>
          </c:extLst>
        </c:ser>
        <c:ser>
          <c:idx val="3"/>
          <c:order val="3"/>
          <c:tx>
            <c:strRef>
              <c:f>'f4'!$C$6</c:f>
              <c:strCache>
                <c:ptCount val="1"/>
                <c:pt idx="0">
                  <c:v>Nezzogiorno</c:v>
                </c:pt>
              </c:strCache>
            </c:strRef>
          </c:tx>
          <c:cat>
            <c:numRef>
              <c:f>'f4'!$D$2:$P$2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'f4'!$D$6:$P$6</c:f>
              <c:numCache>
                <c:formatCode>0.0</c:formatCode>
                <c:ptCount val="13"/>
                <c:pt idx="0">
                  <c:v>100</c:v>
                </c:pt>
                <c:pt idx="1">
                  <c:v>99.771055897966278</c:v>
                </c:pt>
                <c:pt idx="2">
                  <c:v>100.64249244717107</c:v>
                </c:pt>
                <c:pt idx="3">
                  <c:v>103.57260153223675</c:v>
                </c:pt>
                <c:pt idx="4">
                  <c:v>100.12700129429361</c:v>
                </c:pt>
                <c:pt idx="5">
                  <c:v>101.07691760872368</c:v>
                </c:pt>
                <c:pt idx="6">
                  <c:v>107.44200090979341</c:v>
                </c:pt>
                <c:pt idx="7">
                  <c:v>114.45399153507211</c:v>
                </c:pt>
                <c:pt idx="8">
                  <c:v>120.13657609252634</c:v>
                </c:pt>
                <c:pt idx="9">
                  <c:v>119.04330197361489</c:v>
                </c:pt>
                <c:pt idx="10">
                  <c:v>121.99408888055959</c:v>
                </c:pt>
                <c:pt idx="11">
                  <c:v>115.64769430237124</c:v>
                </c:pt>
                <c:pt idx="12">
                  <c:v>123.08880985966567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F0C-40D7-99AB-1BD7AC779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533376"/>
        <c:axId val="122534912"/>
      </c:lineChart>
      <c:catAx>
        <c:axId val="122533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2534912"/>
        <c:crosses val="autoZero"/>
        <c:auto val="1"/>
        <c:lblAlgn val="ctr"/>
        <c:lblOffset val="100"/>
        <c:noMultiLvlLbl val="0"/>
      </c:catAx>
      <c:valAx>
        <c:axId val="122534912"/>
        <c:scaling>
          <c:orientation val="minMax"/>
          <c:max val="125"/>
          <c:min val="98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2533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987103046055227"/>
          <c:y val="0.17460342065101439"/>
          <c:w val="0.24012895054602462"/>
          <c:h val="0.64491887316885133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66000">
          <a:schemeClr val="tx2">
            <a:alpha val="94000"/>
            <a:lumMod val="0"/>
            <a:lumOff val="10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  <a:ln>
      <a:gradFill>
        <a:gsLst>
          <a:gs pos="0">
            <a:srgbClr val="000082"/>
          </a:gs>
          <a:gs pos="42000">
            <a:srgbClr val="66008F"/>
          </a:gs>
          <a:gs pos="76000">
            <a:srgbClr val="BA0066"/>
          </a:gs>
          <a:gs pos="89999">
            <a:srgbClr val="FF0000"/>
          </a:gs>
          <a:gs pos="100000">
            <a:srgbClr val="FF8200"/>
          </a:gs>
        </a:gsLst>
        <a:lin ang="5400000" scaled="0"/>
      </a:gradFill>
    </a:ln>
    <a:effectLst>
      <a:outerShdw blurRad="50800" dist="50800" dir="5400000" sx="1000" sy="1000" algn="ctr" rotWithShape="0">
        <a:srgbClr val="000000">
          <a:alpha val="43137"/>
        </a:srgbClr>
      </a:outerShdw>
    </a:effectLst>
    <a:scene3d>
      <a:camera prst="orthographicFront"/>
      <a:lightRig rig="threePt" dir="t"/>
    </a:scene3d>
    <a:sp3d>
      <a:bevelT w="38100"/>
      <a:bevelB prst="relaxedInset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454192046748877E-2"/>
          <c:y val="0.17080341930047155"/>
          <c:w val="0.89245904364432005"/>
          <c:h val="0.547433839701252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'f5'!$K$3</c:f>
              <c:strCache>
                <c:ptCount val="1"/>
                <c:pt idx="0">
                  <c:v>Industria alimentare, bevande e tabacco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'f5'!$L$2:$N$2</c:f>
              <c:strCache>
                <c:ptCount val="3"/>
                <c:pt idx="0">
                  <c:v>VA valori costanti</c:v>
                </c:pt>
                <c:pt idx="1">
                  <c:v>Occupazione</c:v>
                </c:pt>
                <c:pt idx="2">
                  <c:v>Produttività in valori costanti</c:v>
                </c:pt>
              </c:strCache>
            </c:strRef>
          </c:cat>
          <c:val>
            <c:numRef>
              <c:f>'f5'!$L$3:$N$3</c:f>
              <c:numCache>
                <c:formatCode>0.0</c:formatCode>
                <c:ptCount val="3"/>
                <c:pt idx="0">
                  <c:v>10.225556055541279</c:v>
                </c:pt>
                <c:pt idx="1">
                  <c:v>1.12529755464185</c:v>
                </c:pt>
                <c:pt idx="2">
                  <c:v>8.9989930521412926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9E-4AEF-8800-0A22BDF06992}"/>
            </c:ext>
          </c:extLst>
        </c:ser>
        <c:ser>
          <c:idx val="1"/>
          <c:order val="1"/>
          <c:tx>
            <c:strRef>
              <c:f>'f5'!$K$4</c:f>
              <c:strCache>
                <c:ptCount val="1"/>
                <c:pt idx="0">
                  <c:v>Industria manifatturiera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'f5'!$L$2:$N$2</c:f>
              <c:strCache>
                <c:ptCount val="3"/>
                <c:pt idx="0">
                  <c:v>VA valori costanti</c:v>
                </c:pt>
                <c:pt idx="1">
                  <c:v>Occupazione</c:v>
                </c:pt>
                <c:pt idx="2">
                  <c:v>Produttività in valori costanti</c:v>
                </c:pt>
              </c:strCache>
            </c:strRef>
          </c:cat>
          <c:val>
            <c:numRef>
              <c:f>'f5'!$L$4:$N$4</c:f>
              <c:numCache>
                <c:formatCode>0.0</c:formatCode>
                <c:ptCount val="3"/>
                <c:pt idx="0">
                  <c:v>-4.045903589708816</c:v>
                </c:pt>
                <c:pt idx="1">
                  <c:v>-14.489123269611076</c:v>
                </c:pt>
                <c:pt idx="2">
                  <c:v>12.212738401489149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9E-4AEF-8800-0A22BDF06992}"/>
            </c:ext>
          </c:extLst>
        </c:ser>
        <c:ser>
          <c:idx val="2"/>
          <c:order val="2"/>
          <c:tx>
            <c:strRef>
              <c:f>'f5'!$K$5</c:f>
              <c:strCache>
                <c:ptCount val="1"/>
                <c:pt idx="0">
                  <c:v>Totale economia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'f5'!$L$2:$N$2</c:f>
              <c:strCache>
                <c:ptCount val="3"/>
                <c:pt idx="0">
                  <c:v>VA valori costanti</c:v>
                </c:pt>
                <c:pt idx="1">
                  <c:v>Occupazione</c:v>
                </c:pt>
                <c:pt idx="2">
                  <c:v>Produttività in valori costanti</c:v>
                </c:pt>
              </c:strCache>
            </c:strRef>
          </c:cat>
          <c:val>
            <c:numRef>
              <c:f>'f5'!$L$5:$N$5</c:f>
              <c:numCache>
                <c:formatCode>0.0</c:formatCode>
                <c:ptCount val="3"/>
                <c:pt idx="0">
                  <c:v>-3.3357812825180577</c:v>
                </c:pt>
                <c:pt idx="1">
                  <c:v>-0.93296829880232901</c:v>
                </c:pt>
                <c:pt idx="2">
                  <c:v>-2.4254415848079534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9E-4AEF-8800-0A22BDF06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116672"/>
        <c:axId val="133118208"/>
      </c:barChart>
      <c:catAx>
        <c:axId val="133116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txPr>
          <a:bodyPr/>
          <a:lstStyle/>
          <a:p>
            <a:pPr>
              <a:defRPr b="1"/>
            </a:pPr>
            <a:endParaRPr lang="en-US"/>
          </a:p>
        </c:txPr>
        <c:crossAx val="133118208"/>
        <c:crosses val="autoZero"/>
        <c:auto val="1"/>
        <c:lblAlgn val="ctr"/>
        <c:lblOffset val="800"/>
        <c:noMultiLvlLbl val="0"/>
      </c:catAx>
      <c:valAx>
        <c:axId val="133118208"/>
        <c:scaling>
          <c:orientation val="minMax"/>
          <c:min val="-1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331166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45370719695582E-2"/>
          <c:y val="7.4765287741605221E-2"/>
          <c:w val="0.89788590182023231"/>
          <c:h val="0.71429106926409336"/>
        </c:manualLayout>
      </c:layout>
      <c:lineChart>
        <c:grouping val="standard"/>
        <c:varyColors val="0"/>
        <c:ser>
          <c:idx val="0"/>
          <c:order val="0"/>
          <c:tx>
            <c:strRef>
              <c:f>'f6'!$A$2</c:f>
              <c:strCache>
                <c:ptCount val="1"/>
                <c:pt idx="0">
                  <c:v>Manif. Totale</c:v>
                </c:pt>
              </c:strCache>
            </c:strRef>
          </c:tx>
          <c:spPr>
            <a:ln cmpd="tri">
              <a:solidFill>
                <a:schemeClr val="tx1">
                  <a:lumMod val="65000"/>
                  <a:lumOff val="35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'f6'!$B$1:$Q$1</c:f>
              <c:numCache>
                <c:formatCode>General</c:formatCode>
                <c:ptCount val="16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</c:numCache>
            </c:numRef>
          </c:cat>
          <c:val>
            <c:numRef>
              <c:f>'f6'!$B$2:$Q$2</c:f>
              <c:numCache>
                <c:formatCode>0.0</c:formatCode>
                <c:ptCount val="16"/>
                <c:pt idx="0">
                  <c:v>91.991666666666674</c:v>
                </c:pt>
                <c:pt idx="1">
                  <c:v>90.183333333333323</c:v>
                </c:pt>
                <c:pt idx="2">
                  <c:v>93.649999999999977</c:v>
                </c:pt>
                <c:pt idx="3">
                  <c:v>95.624999999999986</c:v>
                </c:pt>
                <c:pt idx="4">
                  <c:v>103.84999999999998</c:v>
                </c:pt>
                <c:pt idx="5">
                  <c:v>110.52499999999999</c:v>
                </c:pt>
                <c:pt idx="6">
                  <c:v>111.94166666666666</c:v>
                </c:pt>
                <c:pt idx="7">
                  <c:v>90.983333333333334</c:v>
                </c:pt>
                <c:pt idx="8">
                  <c:v>100.00833333333333</c:v>
                </c:pt>
                <c:pt idx="9">
                  <c:v>105.82499999999999</c:v>
                </c:pt>
                <c:pt idx="10">
                  <c:v>101.71666666666668</c:v>
                </c:pt>
                <c:pt idx="11">
                  <c:v>98.375</c:v>
                </c:pt>
                <c:pt idx="12">
                  <c:v>97.95</c:v>
                </c:pt>
                <c:pt idx="13">
                  <c:v>99.041666666666671</c:v>
                </c:pt>
                <c:pt idx="14">
                  <c:v>90.7</c:v>
                </c:pt>
                <c:pt idx="15">
                  <c:v>94.741666666666674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6A-4B4C-9917-76CECF57050E}"/>
            </c:ext>
          </c:extLst>
        </c:ser>
        <c:ser>
          <c:idx val="1"/>
          <c:order val="1"/>
          <c:tx>
            <c:strRef>
              <c:f>'f6'!$A$3</c:f>
              <c:strCache>
                <c:ptCount val="1"/>
                <c:pt idx="0">
                  <c:v>Manif. Nazionale</c:v>
                </c:pt>
              </c:strCache>
            </c:strRef>
          </c:tx>
          <c:spPr>
            <a:ln cmpd="sng">
              <a:solidFill>
                <a:schemeClr val="bg1">
                  <a:lumMod val="50000"/>
                </a:schemeClr>
              </a:solidFill>
              <a:prstDash val="dashDot"/>
            </a:ln>
          </c:spPr>
          <c:marker>
            <c:symbol val="none"/>
          </c:marker>
          <c:cat>
            <c:numRef>
              <c:f>'f6'!$B$1:$Q$1</c:f>
              <c:numCache>
                <c:formatCode>General</c:formatCode>
                <c:ptCount val="16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</c:numCache>
            </c:numRef>
          </c:cat>
          <c:val>
            <c:numRef>
              <c:f>'f6'!$B$3:$Q$3</c:f>
              <c:numCache>
                <c:formatCode>0.0</c:formatCode>
                <c:ptCount val="16"/>
                <c:pt idx="0">
                  <c:v>96.99166666666666</c:v>
                </c:pt>
                <c:pt idx="1">
                  <c:v>95.666666666666686</c:v>
                </c:pt>
                <c:pt idx="2">
                  <c:v>99.166666666666671</c:v>
                </c:pt>
                <c:pt idx="3">
                  <c:v>100.00833333333334</c:v>
                </c:pt>
                <c:pt idx="4">
                  <c:v>107.075</c:v>
                </c:pt>
                <c:pt idx="5">
                  <c:v>111.64166666666667</c:v>
                </c:pt>
                <c:pt idx="6">
                  <c:v>112.61666666666666</c:v>
                </c:pt>
                <c:pt idx="7">
                  <c:v>93.058333333333337</c:v>
                </c:pt>
                <c:pt idx="8">
                  <c:v>99.999999999999986</c:v>
                </c:pt>
                <c:pt idx="9">
                  <c:v>103.93333333333334</c:v>
                </c:pt>
                <c:pt idx="10">
                  <c:v>96.916666666666686</c:v>
                </c:pt>
                <c:pt idx="11">
                  <c:v>91.65000000000002</c:v>
                </c:pt>
                <c:pt idx="12">
                  <c:v>89.966666666666654</c:v>
                </c:pt>
                <c:pt idx="13">
                  <c:v>90.5</c:v>
                </c:pt>
                <c:pt idx="14">
                  <c:v>83.066666666666677</c:v>
                </c:pt>
                <c:pt idx="15">
                  <c:v>86.341666666666654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6A-4B4C-9917-76CECF57050E}"/>
            </c:ext>
          </c:extLst>
        </c:ser>
        <c:ser>
          <c:idx val="2"/>
          <c:order val="2"/>
          <c:tx>
            <c:strRef>
              <c:f>'f6'!$A$4</c:f>
              <c:strCache>
                <c:ptCount val="1"/>
                <c:pt idx="0">
                  <c:v>Manif. Estero</c:v>
                </c:pt>
              </c:strCache>
            </c:strRef>
          </c:tx>
          <c:spPr>
            <a:ln cmpd="sng">
              <a:solidFill>
                <a:schemeClr val="tx1"/>
              </a:solidFill>
              <a:prstDash val="lgDashDotDot"/>
            </a:ln>
          </c:spPr>
          <c:marker>
            <c:symbol val="none"/>
          </c:marker>
          <c:cat>
            <c:numRef>
              <c:f>'f6'!$B$1:$Q$1</c:f>
              <c:numCache>
                <c:formatCode>General</c:formatCode>
                <c:ptCount val="16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</c:numCache>
            </c:numRef>
          </c:cat>
          <c:val>
            <c:numRef>
              <c:f>'f6'!$B$4:$Q$4</c:f>
              <c:numCache>
                <c:formatCode>0.0</c:formatCode>
                <c:ptCount val="16"/>
                <c:pt idx="0">
                  <c:v>80.95</c:v>
                </c:pt>
                <c:pt idx="1">
                  <c:v>78.091666666666669</c:v>
                </c:pt>
                <c:pt idx="2">
                  <c:v>81.391666666666666</c:v>
                </c:pt>
                <c:pt idx="3">
                  <c:v>85.899999999999991</c:v>
                </c:pt>
                <c:pt idx="4">
                  <c:v>96.7</c:v>
                </c:pt>
                <c:pt idx="5">
                  <c:v>108.07499999999999</c:v>
                </c:pt>
                <c:pt idx="6">
                  <c:v>110.47499999999998</c:v>
                </c:pt>
                <c:pt idx="7">
                  <c:v>86.424999999999997</c:v>
                </c:pt>
                <c:pt idx="8">
                  <c:v>100</c:v>
                </c:pt>
                <c:pt idx="9">
                  <c:v>110.49166666666667</c:v>
                </c:pt>
                <c:pt idx="10">
                  <c:v>113.70833333333333</c:v>
                </c:pt>
                <c:pt idx="11">
                  <c:v>115.20833333333336</c:v>
                </c:pt>
                <c:pt idx="12">
                  <c:v>117.86666666666666</c:v>
                </c:pt>
                <c:pt idx="13">
                  <c:v>120.32500000000003</c:v>
                </c:pt>
                <c:pt idx="14">
                  <c:v>109.78333333333335</c:v>
                </c:pt>
                <c:pt idx="15">
                  <c:v>115.69166666666666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6A-4B4C-9917-76CECF57050E}"/>
            </c:ext>
          </c:extLst>
        </c:ser>
        <c:ser>
          <c:idx val="3"/>
          <c:order val="3"/>
          <c:tx>
            <c:strRef>
              <c:f>'f6'!$A$5</c:f>
              <c:strCache>
                <c:ptCount val="1"/>
                <c:pt idx="0">
                  <c:v>Alim. Totale</c:v>
                </c:pt>
              </c:strCache>
            </c:strRef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cat>
            <c:numRef>
              <c:f>'f6'!$B$1:$Q$1</c:f>
              <c:numCache>
                <c:formatCode>General</c:formatCode>
                <c:ptCount val="16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</c:numCache>
            </c:numRef>
          </c:cat>
          <c:val>
            <c:numRef>
              <c:f>'f6'!$B$5:$Q$5</c:f>
              <c:numCache>
                <c:formatCode>0.0</c:formatCode>
                <c:ptCount val="16"/>
                <c:pt idx="0">
                  <c:v>82.850000000000009</c:v>
                </c:pt>
                <c:pt idx="1">
                  <c:v>82.25833333333334</c:v>
                </c:pt>
                <c:pt idx="2">
                  <c:v>83.50833333333334</c:v>
                </c:pt>
                <c:pt idx="3">
                  <c:v>83.808333333333323</c:v>
                </c:pt>
                <c:pt idx="4">
                  <c:v>86.674999999999997</c:v>
                </c:pt>
                <c:pt idx="5">
                  <c:v>92.899999999999977</c:v>
                </c:pt>
                <c:pt idx="6">
                  <c:v>102.325</c:v>
                </c:pt>
                <c:pt idx="7">
                  <c:v>97.258333333333326</c:v>
                </c:pt>
                <c:pt idx="8">
                  <c:v>100.00833333333333</c:v>
                </c:pt>
                <c:pt idx="9">
                  <c:v>106.30833333333332</c:v>
                </c:pt>
                <c:pt idx="10">
                  <c:v>107.58333333333336</c:v>
                </c:pt>
                <c:pt idx="11">
                  <c:v>107.60000000000001</c:v>
                </c:pt>
                <c:pt idx="12">
                  <c:v>105.53333333333335</c:v>
                </c:pt>
                <c:pt idx="13">
                  <c:v>106.00833333333333</c:v>
                </c:pt>
                <c:pt idx="14">
                  <c:v>107.44166666666665</c:v>
                </c:pt>
                <c:pt idx="15" formatCode="0.00">
                  <c:v>109.33333333333333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46A-4B4C-9917-76CECF57050E}"/>
            </c:ext>
          </c:extLst>
        </c:ser>
        <c:ser>
          <c:idx val="4"/>
          <c:order val="4"/>
          <c:tx>
            <c:strRef>
              <c:f>'f6'!$A$6</c:f>
              <c:strCache>
                <c:ptCount val="1"/>
                <c:pt idx="0">
                  <c:v>Alim. Nazionale</c:v>
                </c:pt>
              </c:strCache>
            </c:strRef>
          </c:tx>
          <c:spPr>
            <a:ln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none"/>
          </c:marker>
          <c:cat>
            <c:numRef>
              <c:f>'f6'!$B$1:$Q$1</c:f>
              <c:numCache>
                <c:formatCode>General</c:formatCode>
                <c:ptCount val="16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</c:numCache>
            </c:numRef>
          </c:cat>
          <c:val>
            <c:numRef>
              <c:f>'f6'!$B$6:$Q$6</c:f>
              <c:numCache>
                <c:formatCode>0.0</c:formatCode>
                <c:ptCount val="16"/>
                <c:pt idx="0">
                  <c:v>85.616666666666674</c:v>
                </c:pt>
                <c:pt idx="1">
                  <c:v>85.77500000000002</c:v>
                </c:pt>
                <c:pt idx="2">
                  <c:v>87.125</c:v>
                </c:pt>
                <c:pt idx="3">
                  <c:v>86.883333333333326</c:v>
                </c:pt>
                <c:pt idx="4">
                  <c:v>88.958333333333329</c:v>
                </c:pt>
                <c:pt idx="5">
                  <c:v>94.358333333333334</c:v>
                </c:pt>
                <c:pt idx="6">
                  <c:v>102.84166666666665</c:v>
                </c:pt>
                <c:pt idx="7">
                  <c:v>97.766666666666652</c:v>
                </c:pt>
                <c:pt idx="8">
                  <c:v>100.00833333333334</c:v>
                </c:pt>
                <c:pt idx="9">
                  <c:v>106.10000000000002</c:v>
                </c:pt>
                <c:pt idx="10">
                  <c:v>106.375</c:v>
                </c:pt>
                <c:pt idx="11">
                  <c:v>105.63333333333334</c:v>
                </c:pt>
                <c:pt idx="12">
                  <c:v>102.56666666666668</c:v>
                </c:pt>
                <c:pt idx="13">
                  <c:v>102.17500000000001</c:v>
                </c:pt>
                <c:pt idx="14">
                  <c:v>103.18333333333332</c:v>
                </c:pt>
                <c:pt idx="15" formatCode="0.00">
                  <c:v>105.27500000000002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6A-4B4C-9917-76CECF57050E}"/>
            </c:ext>
          </c:extLst>
        </c:ser>
        <c:ser>
          <c:idx val="5"/>
          <c:order val="5"/>
          <c:tx>
            <c:strRef>
              <c:f>'f6'!$A$7</c:f>
              <c:strCache>
                <c:ptCount val="1"/>
                <c:pt idx="0">
                  <c:v>Alim. Estero</c:v>
                </c:pt>
              </c:strCache>
            </c:strRef>
          </c:tx>
          <c:spPr>
            <a:ln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'f6'!$B$1:$Q$1</c:f>
              <c:numCache>
                <c:formatCode>General</c:formatCode>
                <c:ptCount val="16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</c:numCache>
            </c:numRef>
          </c:cat>
          <c:val>
            <c:numRef>
              <c:f>'f6'!$B$7:$Q$7</c:f>
              <c:numCache>
                <c:formatCode>0.0</c:formatCode>
                <c:ptCount val="16"/>
                <c:pt idx="0">
                  <c:v>66.649999999999991</c:v>
                </c:pt>
                <c:pt idx="1">
                  <c:v>61.941666666666656</c:v>
                </c:pt>
                <c:pt idx="2">
                  <c:v>62.591666666666669</c:v>
                </c:pt>
                <c:pt idx="3">
                  <c:v>66.066666666666677</c:v>
                </c:pt>
                <c:pt idx="4">
                  <c:v>73.45</c:v>
                </c:pt>
                <c:pt idx="5">
                  <c:v>84.50833333333334</c:v>
                </c:pt>
                <c:pt idx="6">
                  <c:v>99.274999999999991</c:v>
                </c:pt>
                <c:pt idx="7">
                  <c:v>94.09999999999998</c:v>
                </c:pt>
                <c:pt idx="8">
                  <c:v>100</c:v>
                </c:pt>
                <c:pt idx="9">
                  <c:v>107.64166666666667</c:v>
                </c:pt>
                <c:pt idx="10">
                  <c:v>115.61666666666667</c:v>
                </c:pt>
                <c:pt idx="11">
                  <c:v>120.625</c:v>
                </c:pt>
                <c:pt idx="12">
                  <c:v>125.36666666666667</c:v>
                </c:pt>
                <c:pt idx="13">
                  <c:v>131.50833333333335</c:v>
                </c:pt>
                <c:pt idx="14">
                  <c:v>135.74999999999997</c:v>
                </c:pt>
                <c:pt idx="15" formatCode="0.00">
                  <c:v>136.26666666666668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46A-4B4C-9917-76CECF5705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260416"/>
        <c:axId val="133261952"/>
      </c:lineChart>
      <c:catAx>
        <c:axId val="133260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3261952"/>
        <c:crosses val="autoZero"/>
        <c:auto val="1"/>
        <c:lblAlgn val="ctr"/>
        <c:lblOffset val="100"/>
        <c:noMultiLvlLbl val="0"/>
      </c:catAx>
      <c:valAx>
        <c:axId val="133261952"/>
        <c:scaling>
          <c:orientation val="minMax"/>
          <c:min val="5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332604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't14'!$R$3</c:f>
              <c:strCache>
                <c:ptCount val="1"/>
                <c:pt idx="0">
                  <c:v>Caseario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't14'!$S$1:$Z$2</c:f>
              <c:multiLvlStrCache>
                <c:ptCount val="8"/>
                <c:lvl/>
                <c:lvl>
                  <c:pt idx="0">
                    <c:v>2010</c:v>
                  </c:pt>
                  <c:pt idx="1">
                    <c:v>2011</c:v>
                  </c:pt>
                  <c:pt idx="2">
                    <c:v>2012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2016</c:v>
                  </c:pt>
                  <c:pt idx="7">
                    <c:v>2017</c:v>
                  </c:pt>
                </c:lvl>
              </c:multiLvlStrCache>
            </c:multiLvlStrRef>
          </c:cat>
          <c:val>
            <c:numRef>
              <c:f>'t14'!$S$3:$Z$3</c:f>
              <c:numCache>
                <c:formatCode>General</c:formatCode>
                <c:ptCount val="8"/>
                <c:pt idx="0">
                  <c:v>9.1999999999999993</c:v>
                </c:pt>
                <c:pt idx="1">
                  <c:v>9.8000000000000007</c:v>
                </c:pt>
                <c:pt idx="2">
                  <c:v>10.4</c:v>
                </c:pt>
                <c:pt idx="3">
                  <c:v>11.2</c:v>
                </c:pt>
                <c:pt idx="4">
                  <c:v>11.4</c:v>
                </c:pt>
                <c:pt idx="5">
                  <c:v>12.3</c:v>
                </c:pt>
                <c:pt idx="6">
                  <c:v>13.5</c:v>
                </c:pt>
                <c:pt idx="7">
                  <c:v>14.4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E1-4EAF-8778-CD0ED77A94A8}"/>
            </c:ext>
          </c:extLst>
        </c:ser>
        <c:ser>
          <c:idx val="1"/>
          <c:order val="1"/>
          <c:tx>
            <c:strRef>
              <c:f>'t14'!$R$4</c:f>
              <c:strCache>
                <c:ptCount val="1"/>
                <c:pt idx="0">
                  <c:v>Conserviero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't14'!$S$1:$Z$2</c:f>
              <c:multiLvlStrCache>
                <c:ptCount val="8"/>
                <c:lvl/>
                <c:lvl>
                  <c:pt idx="0">
                    <c:v>2010</c:v>
                  </c:pt>
                  <c:pt idx="1">
                    <c:v>2011</c:v>
                  </c:pt>
                  <c:pt idx="2">
                    <c:v>2012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2016</c:v>
                  </c:pt>
                  <c:pt idx="7">
                    <c:v>2017</c:v>
                  </c:pt>
                </c:lvl>
              </c:multiLvlStrCache>
            </c:multiLvlStrRef>
          </c:cat>
          <c:val>
            <c:numRef>
              <c:f>'t14'!$S$4:$Z$4</c:f>
              <c:numCache>
                <c:formatCode>General</c:formatCode>
                <c:ptCount val="8"/>
                <c:pt idx="0">
                  <c:v>21.3</c:v>
                </c:pt>
                <c:pt idx="1">
                  <c:v>20.399999999999999</c:v>
                </c:pt>
                <c:pt idx="2">
                  <c:v>22.3</c:v>
                </c:pt>
                <c:pt idx="3">
                  <c:v>22.7</c:v>
                </c:pt>
                <c:pt idx="4">
                  <c:v>24.3</c:v>
                </c:pt>
                <c:pt idx="5">
                  <c:v>24.9</c:v>
                </c:pt>
                <c:pt idx="6">
                  <c:v>26</c:v>
                </c:pt>
                <c:pt idx="7">
                  <c:v>25.1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E1-4EAF-8778-CD0ED77A94A8}"/>
            </c:ext>
          </c:extLst>
        </c:ser>
        <c:ser>
          <c:idx val="2"/>
          <c:order val="2"/>
          <c:tx>
            <c:strRef>
              <c:f>'t14'!$R$5</c:f>
              <c:strCache>
                <c:ptCount val="1"/>
                <c:pt idx="0">
                  <c:v>Alimentari diversi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't14'!$S$1:$Z$2</c:f>
              <c:multiLvlStrCache>
                <c:ptCount val="8"/>
                <c:lvl/>
                <c:lvl>
                  <c:pt idx="0">
                    <c:v>2010</c:v>
                  </c:pt>
                  <c:pt idx="1">
                    <c:v>2011</c:v>
                  </c:pt>
                  <c:pt idx="2">
                    <c:v>2012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2016</c:v>
                  </c:pt>
                  <c:pt idx="7">
                    <c:v>2017</c:v>
                  </c:pt>
                </c:lvl>
              </c:multiLvlStrCache>
            </c:multiLvlStrRef>
          </c:cat>
          <c:val>
            <c:numRef>
              <c:f>'t14'!$S$5:$Z$5</c:f>
              <c:numCache>
                <c:formatCode>General</c:formatCode>
                <c:ptCount val="8"/>
                <c:pt idx="0">
                  <c:v>16.2</c:v>
                </c:pt>
                <c:pt idx="1">
                  <c:v>16.100000000000001</c:v>
                </c:pt>
                <c:pt idx="2">
                  <c:v>16.600000000000001</c:v>
                </c:pt>
                <c:pt idx="3">
                  <c:v>17.600000000000001</c:v>
                </c:pt>
                <c:pt idx="4">
                  <c:v>18.399999999999999</c:v>
                </c:pt>
                <c:pt idx="5">
                  <c:v>19.399999999999999</c:v>
                </c:pt>
                <c:pt idx="6">
                  <c:v>20.3</c:v>
                </c:pt>
                <c:pt idx="7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E1-4EAF-8778-CD0ED77A94A8}"/>
            </c:ext>
          </c:extLst>
        </c:ser>
        <c:ser>
          <c:idx val="3"/>
          <c:order val="3"/>
          <c:tx>
            <c:strRef>
              <c:f>'t14'!$R$6</c:f>
              <c:strCache>
                <c:ptCount val="1"/>
                <c:pt idx="0">
                  <c:v>Dolciario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multiLvlStrRef>
              <c:f>'t14'!$S$1:$Z$2</c:f>
              <c:multiLvlStrCache>
                <c:ptCount val="8"/>
                <c:lvl/>
                <c:lvl>
                  <c:pt idx="0">
                    <c:v>2010</c:v>
                  </c:pt>
                  <c:pt idx="1">
                    <c:v>2011</c:v>
                  </c:pt>
                  <c:pt idx="2">
                    <c:v>2012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2016</c:v>
                  </c:pt>
                  <c:pt idx="7">
                    <c:v>2017</c:v>
                  </c:pt>
                </c:lvl>
              </c:multiLvlStrCache>
            </c:multiLvlStrRef>
          </c:cat>
          <c:val>
            <c:numRef>
              <c:f>'t14'!$S$6:$Z$6</c:f>
              <c:numCache>
                <c:formatCode>General</c:formatCode>
                <c:ptCount val="8"/>
                <c:pt idx="0">
                  <c:v>20.9</c:v>
                </c:pt>
                <c:pt idx="1">
                  <c:v>22.5</c:v>
                </c:pt>
                <c:pt idx="2">
                  <c:v>24.3</c:v>
                </c:pt>
                <c:pt idx="3">
                  <c:v>28.2</c:v>
                </c:pt>
                <c:pt idx="4">
                  <c:v>27.7</c:v>
                </c:pt>
                <c:pt idx="5">
                  <c:v>30</c:v>
                </c:pt>
                <c:pt idx="6">
                  <c:v>29.8</c:v>
                </c:pt>
                <c:pt idx="7">
                  <c:v>30.3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7E1-4EAF-8778-CD0ED77A94A8}"/>
            </c:ext>
          </c:extLst>
        </c:ser>
        <c:ser>
          <c:idx val="4"/>
          <c:order val="4"/>
          <c:tx>
            <c:strRef>
              <c:f>'t14'!$R$7</c:f>
              <c:strCache>
                <c:ptCount val="1"/>
                <c:pt idx="0">
                  <c:v>Bevande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multiLvlStrRef>
              <c:f>'t14'!$S$1:$Z$2</c:f>
              <c:multiLvlStrCache>
                <c:ptCount val="8"/>
                <c:lvl/>
                <c:lvl>
                  <c:pt idx="0">
                    <c:v>2010</c:v>
                  </c:pt>
                  <c:pt idx="1">
                    <c:v>2011</c:v>
                  </c:pt>
                  <c:pt idx="2">
                    <c:v>2012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2016</c:v>
                  </c:pt>
                  <c:pt idx="7">
                    <c:v>2017</c:v>
                  </c:pt>
                </c:lvl>
              </c:multiLvlStrCache>
            </c:multiLvlStrRef>
          </c:cat>
          <c:val>
            <c:numRef>
              <c:f>'t14'!$S$7:$Z$7</c:f>
              <c:numCache>
                <c:formatCode>General</c:formatCode>
                <c:ptCount val="8"/>
                <c:pt idx="0">
                  <c:v>32.6</c:v>
                </c:pt>
                <c:pt idx="1">
                  <c:v>33.6</c:v>
                </c:pt>
                <c:pt idx="2">
                  <c:v>35.299999999999997</c:v>
                </c:pt>
                <c:pt idx="3">
                  <c:v>36.4</c:v>
                </c:pt>
                <c:pt idx="4">
                  <c:v>37.6</c:v>
                </c:pt>
                <c:pt idx="5">
                  <c:v>37.9</c:v>
                </c:pt>
                <c:pt idx="6">
                  <c:v>39</c:v>
                </c:pt>
                <c:pt idx="7">
                  <c:v>39.200000000000003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7E1-4EAF-8778-CD0ED77A94A8}"/>
            </c:ext>
          </c:extLst>
        </c:ser>
        <c:ser>
          <c:idx val="5"/>
          <c:order val="5"/>
          <c:tx>
            <c:strRef>
              <c:f>'t14'!$R$8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multiLvlStrRef>
              <c:f>'t14'!$S$1:$Z$2</c:f>
              <c:multiLvlStrCache>
                <c:ptCount val="8"/>
                <c:lvl/>
                <c:lvl>
                  <c:pt idx="0">
                    <c:v>2010</c:v>
                  </c:pt>
                  <c:pt idx="1">
                    <c:v>2011</c:v>
                  </c:pt>
                  <c:pt idx="2">
                    <c:v>2012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2016</c:v>
                  </c:pt>
                  <c:pt idx="7">
                    <c:v>2017</c:v>
                  </c:pt>
                </c:lvl>
              </c:multiLvlStrCache>
            </c:multiLvlStrRef>
          </c:cat>
          <c:val>
            <c:numRef>
              <c:f>'t14'!$S$8:$Z$8</c:f>
              <c:numCache>
                <c:formatCode>General</c:formatCode>
                <c:ptCount val="8"/>
                <c:pt idx="0">
                  <c:v>19</c:v>
                </c:pt>
                <c:pt idx="1">
                  <c:v>19.3</c:v>
                </c:pt>
                <c:pt idx="2">
                  <c:v>20.5</c:v>
                </c:pt>
                <c:pt idx="3">
                  <c:v>21.8</c:v>
                </c:pt>
                <c:pt idx="4">
                  <c:v>22.6</c:v>
                </c:pt>
                <c:pt idx="5">
                  <c:v>23.7</c:v>
                </c:pt>
                <c:pt idx="6">
                  <c:v>24.6</c:v>
                </c:pt>
                <c:pt idx="7">
                  <c:v>24.7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7E1-4EAF-8778-CD0ED77A9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318144"/>
        <c:axId val="133319680"/>
      </c:lineChart>
      <c:catAx>
        <c:axId val="13331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319680"/>
        <c:crosses val="autoZero"/>
        <c:auto val="1"/>
        <c:lblAlgn val="ctr"/>
        <c:lblOffset val="100"/>
        <c:noMultiLvlLbl val="0"/>
      </c:catAx>
      <c:valAx>
        <c:axId val="1333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318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'f7'!$A$3</c:f>
              <c:strCache>
                <c:ptCount val="1"/>
                <c:pt idx="0">
                  <c:v>Caseario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'f7'!$B$1:$I$2</c:f>
              <c:multiLvlStrCache>
                <c:ptCount val="8"/>
                <c:lvl/>
                <c:lvl>
                  <c:pt idx="0">
                    <c:v>2010</c:v>
                  </c:pt>
                  <c:pt idx="1">
                    <c:v>2011</c:v>
                  </c:pt>
                  <c:pt idx="2">
                    <c:v>2012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2016</c:v>
                  </c:pt>
                  <c:pt idx="7">
                    <c:v>2017</c:v>
                  </c:pt>
                </c:lvl>
              </c:multiLvlStrCache>
            </c:multiLvlStrRef>
          </c:cat>
          <c:val>
            <c:numRef>
              <c:f>'f7'!$B$3:$I$3</c:f>
              <c:numCache>
                <c:formatCode>General</c:formatCode>
                <c:ptCount val="8"/>
                <c:pt idx="0">
                  <c:v>9.1999999999999993</c:v>
                </c:pt>
                <c:pt idx="1">
                  <c:v>9.8000000000000007</c:v>
                </c:pt>
                <c:pt idx="2">
                  <c:v>10.4</c:v>
                </c:pt>
                <c:pt idx="3">
                  <c:v>11.2</c:v>
                </c:pt>
                <c:pt idx="4">
                  <c:v>11.4</c:v>
                </c:pt>
                <c:pt idx="5">
                  <c:v>12.3</c:v>
                </c:pt>
                <c:pt idx="6">
                  <c:v>13.5</c:v>
                </c:pt>
                <c:pt idx="7">
                  <c:v>14.4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B5-427F-8A16-94925E8413E7}"/>
            </c:ext>
          </c:extLst>
        </c:ser>
        <c:ser>
          <c:idx val="1"/>
          <c:order val="1"/>
          <c:tx>
            <c:strRef>
              <c:f>'f7'!$A$4</c:f>
              <c:strCache>
                <c:ptCount val="1"/>
                <c:pt idx="0">
                  <c:v>Conserviero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'f7'!$B$1:$I$2</c:f>
              <c:multiLvlStrCache>
                <c:ptCount val="8"/>
                <c:lvl/>
                <c:lvl>
                  <c:pt idx="0">
                    <c:v>2010</c:v>
                  </c:pt>
                  <c:pt idx="1">
                    <c:v>2011</c:v>
                  </c:pt>
                  <c:pt idx="2">
                    <c:v>2012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2016</c:v>
                  </c:pt>
                  <c:pt idx="7">
                    <c:v>2017</c:v>
                  </c:pt>
                </c:lvl>
              </c:multiLvlStrCache>
            </c:multiLvlStrRef>
          </c:cat>
          <c:val>
            <c:numRef>
              <c:f>'f7'!$B$4:$I$4</c:f>
              <c:numCache>
                <c:formatCode>General</c:formatCode>
                <c:ptCount val="8"/>
                <c:pt idx="0">
                  <c:v>21.3</c:v>
                </c:pt>
                <c:pt idx="1">
                  <c:v>20.399999999999999</c:v>
                </c:pt>
                <c:pt idx="2">
                  <c:v>22.3</c:v>
                </c:pt>
                <c:pt idx="3">
                  <c:v>22.7</c:v>
                </c:pt>
                <c:pt idx="4">
                  <c:v>24.3</c:v>
                </c:pt>
                <c:pt idx="5">
                  <c:v>24.9</c:v>
                </c:pt>
                <c:pt idx="6">
                  <c:v>26</c:v>
                </c:pt>
                <c:pt idx="7">
                  <c:v>25.1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B5-427F-8A16-94925E8413E7}"/>
            </c:ext>
          </c:extLst>
        </c:ser>
        <c:ser>
          <c:idx val="2"/>
          <c:order val="2"/>
          <c:tx>
            <c:strRef>
              <c:f>'f7'!$A$5</c:f>
              <c:strCache>
                <c:ptCount val="1"/>
                <c:pt idx="0">
                  <c:v>Alimentari diversi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'f7'!$B$1:$I$2</c:f>
              <c:multiLvlStrCache>
                <c:ptCount val="8"/>
                <c:lvl/>
                <c:lvl>
                  <c:pt idx="0">
                    <c:v>2010</c:v>
                  </c:pt>
                  <c:pt idx="1">
                    <c:v>2011</c:v>
                  </c:pt>
                  <c:pt idx="2">
                    <c:v>2012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2016</c:v>
                  </c:pt>
                  <c:pt idx="7">
                    <c:v>2017</c:v>
                  </c:pt>
                </c:lvl>
              </c:multiLvlStrCache>
            </c:multiLvlStrRef>
          </c:cat>
          <c:val>
            <c:numRef>
              <c:f>'f7'!$B$5:$I$5</c:f>
              <c:numCache>
                <c:formatCode>General</c:formatCode>
                <c:ptCount val="8"/>
                <c:pt idx="0">
                  <c:v>16.2</c:v>
                </c:pt>
                <c:pt idx="1">
                  <c:v>16.100000000000001</c:v>
                </c:pt>
                <c:pt idx="2">
                  <c:v>16.600000000000001</c:v>
                </c:pt>
                <c:pt idx="3">
                  <c:v>17.600000000000001</c:v>
                </c:pt>
                <c:pt idx="4">
                  <c:v>18.399999999999999</c:v>
                </c:pt>
                <c:pt idx="5">
                  <c:v>19.399999999999999</c:v>
                </c:pt>
                <c:pt idx="6">
                  <c:v>20.3</c:v>
                </c:pt>
                <c:pt idx="7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B5-427F-8A16-94925E8413E7}"/>
            </c:ext>
          </c:extLst>
        </c:ser>
        <c:ser>
          <c:idx val="3"/>
          <c:order val="3"/>
          <c:tx>
            <c:strRef>
              <c:f>'f7'!$A$6</c:f>
              <c:strCache>
                <c:ptCount val="1"/>
                <c:pt idx="0">
                  <c:v>Dolciario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multiLvlStrRef>
              <c:f>'f7'!$B$1:$I$2</c:f>
              <c:multiLvlStrCache>
                <c:ptCount val="8"/>
                <c:lvl/>
                <c:lvl>
                  <c:pt idx="0">
                    <c:v>2010</c:v>
                  </c:pt>
                  <c:pt idx="1">
                    <c:v>2011</c:v>
                  </c:pt>
                  <c:pt idx="2">
                    <c:v>2012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2016</c:v>
                  </c:pt>
                  <c:pt idx="7">
                    <c:v>2017</c:v>
                  </c:pt>
                </c:lvl>
              </c:multiLvlStrCache>
            </c:multiLvlStrRef>
          </c:cat>
          <c:val>
            <c:numRef>
              <c:f>'f7'!$B$6:$I$6</c:f>
              <c:numCache>
                <c:formatCode>General</c:formatCode>
                <c:ptCount val="8"/>
                <c:pt idx="0">
                  <c:v>20.9</c:v>
                </c:pt>
                <c:pt idx="1">
                  <c:v>22.5</c:v>
                </c:pt>
                <c:pt idx="2">
                  <c:v>24.3</c:v>
                </c:pt>
                <c:pt idx="3">
                  <c:v>28.2</c:v>
                </c:pt>
                <c:pt idx="4">
                  <c:v>27.7</c:v>
                </c:pt>
                <c:pt idx="5">
                  <c:v>30</c:v>
                </c:pt>
                <c:pt idx="6">
                  <c:v>29.8</c:v>
                </c:pt>
                <c:pt idx="7">
                  <c:v>30.3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7B5-427F-8A16-94925E8413E7}"/>
            </c:ext>
          </c:extLst>
        </c:ser>
        <c:ser>
          <c:idx val="4"/>
          <c:order val="4"/>
          <c:tx>
            <c:strRef>
              <c:f>'f7'!$A$7</c:f>
              <c:strCache>
                <c:ptCount val="1"/>
                <c:pt idx="0">
                  <c:v>Bevande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multiLvlStrRef>
              <c:f>'f7'!$B$1:$I$2</c:f>
              <c:multiLvlStrCache>
                <c:ptCount val="8"/>
                <c:lvl/>
                <c:lvl>
                  <c:pt idx="0">
                    <c:v>2010</c:v>
                  </c:pt>
                  <c:pt idx="1">
                    <c:v>2011</c:v>
                  </c:pt>
                  <c:pt idx="2">
                    <c:v>2012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2016</c:v>
                  </c:pt>
                  <c:pt idx="7">
                    <c:v>2017</c:v>
                  </c:pt>
                </c:lvl>
              </c:multiLvlStrCache>
            </c:multiLvlStrRef>
          </c:cat>
          <c:val>
            <c:numRef>
              <c:f>'f7'!$B$7:$I$7</c:f>
              <c:numCache>
                <c:formatCode>General</c:formatCode>
                <c:ptCount val="8"/>
                <c:pt idx="0">
                  <c:v>32.6</c:v>
                </c:pt>
                <c:pt idx="1">
                  <c:v>33.6</c:v>
                </c:pt>
                <c:pt idx="2">
                  <c:v>35.299999999999997</c:v>
                </c:pt>
                <c:pt idx="3">
                  <c:v>36.4</c:v>
                </c:pt>
                <c:pt idx="4">
                  <c:v>37.6</c:v>
                </c:pt>
                <c:pt idx="5">
                  <c:v>37.9</c:v>
                </c:pt>
                <c:pt idx="6">
                  <c:v>39</c:v>
                </c:pt>
                <c:pt idx="7">
                  <c:v>39.200000000000003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7B5-427F-8A16-94925E8413E7}"/>
            </c:ext>
          </c:extLst>
        </c:ser>
        <c:ser>
          <c:idx val="5"/>
          <c:order val="5"/>
          <c:tx>
            <c:strRef>
              <c:f>'f7'!$A$8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multiLvlStrRef>
              <c:f>'f7'!$B$1:$I$2</c:f>
              <c:multiLvlStrCache>
                <c:ptCount val="8"/>
                <c:lvl/>
                <c:lvl>
                  <c:pt idx="0">
                    <c:v>2010</c:v>
                  </c:pt>
                  <c:pt idx="1">
                    <c:v>2011</c:v>
                  </c:pt>
                  <c:pt idx="2">
                    <c:v>2012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2016</c:v>
                  </c:pt>
                  <c:pt idx="7">
                    <c:v>2017</c:v>
                  </c:pt>
                </c:lvl>
              </c:multiLvlStrCache>
            </c:multiLvlStrRef>
          </c:cat>
          <c:val>
            <c:numRef>
              <c:f>'f7'!$B$8:$I$8</c:f>
              <c:numCache>
                <c:formatCode>General</c:formatCode>
                <c:ptCount val="8"/>
                <c:pt idx="0">
                  <c:v>19</c:v>
                </c:pt>
                <c:pt idx="1">
                  <c:v>19.3</c:v>
                </c:pt>
                <c:pt idx="2">
                  <c:v>20.5</c:v>
                </c:pt>
                <c:pt idx="3">
                  <c:v>21.8</c:v>
                </c:pt>
                <c:pt idx="4">
                  <c:v>22.6</c:v>
                </c:pt>
                <c:pt idx="5">
                  <c:v>23.7</c:v>
                </c:pt>
                <c:pt idx="6">
                  <c:v>24.6</c:v>
                </c:pt>
                <c:pt idx="7">
                  <c:v>24.7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7B5-427F-8A16-94925E841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648384"/>
        <c:axId val="133649920"/>
      </c:lineChart>
      <c:catAx>
        <c:axId val="13364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649920"/>
        <c:crosses val="autoZero"/>
        <c:auto val="1"/>
        <c:lblAlgn val="ctr"/>
        <c:lblOffset val="100"/>
        <c:noMultiLvlLbl val="0"/>
      </c:catAx>
      <c:valAx>
        <c:axId val="13364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6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v>Nord Ovest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Zucchero, confetture, miele, cioccolato e dolciumi</c:v>
              </c:pt>
              <c:pt idx="8">
                <c:v>Piatti pronti e altre preparazioni alimentari (prodotti alimentari  n.a.c.1)</c:v>
              </c:pt>
              <c:pt idx="9">
                <c:v>Caffè, tè e cacao</c:v>
              </c:pt>
              <c:pt idx="10">
                <c:v>Acque minerali, bevande analcoliche, succhi di frutta e verdura</c:v>
              </c:pt>
            </c:strLit>
          </c:cat>
          <c:val>
            <c:numLit>
              <c:formatCode>General</c:formatCode>
              <c:ptCount val="11"/>
              <c:pt idx="0">
                <c:v>2.784918445649565</c:v>
              </c:pt>
              <c:pt idx="1">
                <c:v>3.2729574887730148</c:v>
              </c:pt>
              <c:pt idx="2">
                <c:v>1.2202715347662594</c:v>
              </c:pt>
              <c:pt idx="3">
                <c:v>2.1302573771119082</c:v>
              </c:pt>
              <c:pt idx="4">
                <c:v>0.57569822977142526</c:v>
              </c:pt>
              <c:pt idx="5">
                <c:v>1.6293477391234779</c:v>
              </c:pt>
              <c:pt idx="6">
                <c:v>2.3055757504078587</c:v>
              </c:pt>
              <c:pt idx="7">
                <c:v>0.76736573708505373</c:v>
              </c:pt>
              <c:pt idx="8">
                <c:v>0.44664442720635045</c:v>
              </c:pt>
              <c:pt idx="9">
                <c:v>0.52004160332826621</c:v>
              </c:pt>
              <c:pt idx="10">
                <c:v>0.79971615120513984</c:v>
              </c:pt>
            </c:numLit>
          </c:val>
          <c:extLst>
            <c:ext xmlns:c16="http://schemas.microsoft.com/office/drawing/2014/chart" uri="{C3380CC4-5D6E-409C-BE32-E72D297353CC}">
              <c16:uniqueId val="{00000000-A679-4EA7-B07E-D2893E0880FA}"/>
            </c:ext>
          </c:extLst>
        </c:ser>
        <c:ser>
          <c:idx val="3"/>
          <c:order val="3"/>
          <c:tx>
            <c:v>Nord Est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Zucchero, confetture, miele, cioccolato e dolciumi</c:v>
              </c:pt>
              <c:pt idx="8">
                <c:v>Piatti pronti e altre preparazioni alimentari (prodotti alimentari  n.a.c.1)</c:v>
              </c:pt>
              <c:pt idx="9">
                <c:v>Caffè, tè e cacao</c:v>
              </c:pt>
              <c:pt idx="10">
                <c:v>Acque minerali, bevande analcoliche, succhi di frutta e verdura</c:v>
              </c:pt>
            </c:strLit>
          </c:cat>
          <c:val>
            <c:numLit>
              <c:formatCode>General</c:formatCode>
              <c:ptCount val="11"/>
              <c:pt idx="0">
                <c:v>2.7378377903194617</c:v>
              </c:pt>
              <c:pt idx="1">
                <c:v>2.9780051690490006</c:v>
              </c:pt>
              <c:pt idx="2">
                <c:v>1.2191219649418923</c:v>
              </c:pt>
              <c:pt idx="3">
                <c:v>2.1291558978145821</c:v>
              </c:pt>
              <c:pt idx="4">
                <c:v>0.5478488668530338</c:v>
              </c:pt>
              <c:pt idx="5">
                <c:v>1.6126026337535384</c:v>
              </c:pt>
              <c:pt idx="6">
                <c:v>2.1537704168644622</c:v>
              </c:pt>
              <c:pt idx="7">
                <c:v>0.73702902755067956</c:v>
              </c:pt>
              <c:pt idx="8">
                <c:v>0.40191993248589064</c:v>
              </c:pt>
              <c:pt idx="9">
                <c:v>0.46978567786627284</c:v>
              </c:pt>
              <c:pt idx="10">
                <c:v>0.71522759639221478</c:v>
              </c:pt>
            </c:numLit>
          </c:val>
          <c:extLst>
            <c:ext xmlns:c16="http://schemas.microsoft.com/office/drawing/2014/chart" uri="{C3380CC4-5D6E-409C-BE32-E72D297353CC}">
              <c16:uniqueId val="{00000001-A679-4EA7-B07E-D2893E0880FA}"/>
            </c:ext>
          </c:extLst>
        </c:ser>
        <c:ser>
          <c:idx val="5"/>
          <c:order val="5"/>
          <c:tx>
            <c:v>Centro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Zucchero, confetture, miele, cioccolato e dolciumi</c:v>
              </c:pt>
              <c:pt idx="8">
                <c:v>Piatti pronti e altre preparazioni alimentari (prodotti alimentari  n.a.c.1)</c:v>
              </c:pt>
              <c:pt idx="9">
                <c:v>Caffè, tè e cacao</c:v>
              </c:pt>
              <c:pt idx="10">
                <c:v>Acque minerali, bevande analcoliche, succhi di frutta e verdura</c:v>
              </c:pt>
            </c:strLit>
          </c:cat>
          <c:val>
            <c:numLit>
              <c:formatCode>General</c:formatCode>
              <c:ptCount val="11"/>
              <c:pt idx="0">
                <c:v>2.7490844473645897</c:v>
              </c:pt>
              <c:pt idx="1">
                <c:v>3.4651007387884465</c:v>
              </c:pt>
              <c:pt idx="2">
                <c:v>1.5458933591168882</c:v>
              </c:pt>
              <c:pt idx="3">
                <c:v>2.0998913656200187</c:v>
              </c:pt>
              <c:pt idx="4">
                <c:v>0.63538046298404827</c:v>
              </c:pt>
              <c:pt idx="5">
                <c:v>1.6175696510633848</c:v>
              </c:pt>
              <c:pt idx="6">
                <c:v>2.3996625241254188</c:v>
              </c:pt>
              <c:pt idx="7">
                <c:v>0.72012274564995826</c:v>
              </c:pt>
              <c:pt idx="8">
                <c:v>0.33187616427310163</c:v>
              </c:pt>
              <c:pt idx="9">
                <c:v>0.48381497063885232</c:v>
              </c:pt>
              <c:pt idx="10">
                <c:v>0.81681107697361788</c:v>
              </c:pt>
            </c:numLit>
          </c:val>
          <c:extLst>
            <c:ext xmlns:c16="http://schemas.microsoft.com/office/drawing/2014/chart" uri="{C3380CC4-5D6E-409C-BE32-E72D297353CC}">
              <c16:uniqueId val="{00000002-A679-4EA7-B07E-D2893E0880FA}"/>
            </c:ext>
          </c:extLst>
        </c:ser>
        <c:ser>
          <c:idx val="7"/>
          <c:order val="7"/>
          <c:tx>
            <c:v>Sud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Zucchero, confetture, miele, cioccolato e dolciumi</c:v>
              </c:pt>
              <c:pt idx="8">
                <c:v>Piatti pronti e altre preparazioni alimentari (prodotti alimentari  n.a.c.1)</c:v>
              </c:pt>
              <c:pt idx="9">
                <c:v>Caffè, tè e cacao</c:v>
              </c:pt>
              <c:pt idx="10">
                <c:v>Acque minerali, bevande analcoliche, succhi di frutta e verdura</c:v>
              </c:pt>
            </c:strLit>
          </c:cat>
          <c:val>
            <c:numLit>
              <c:formatCode>General</c:formatCode>
              <c:ptCount val="11"/>
              <c:pt idx="0">
                <c:v>3.4602794488272615</c:v>
              </c:pt>
              <c:pt idx="1">
                <c:v>5.008642249495467</c:v>
              </c:pt>
              <c:pt idx="2">
                <c:v>2.2387771458367531</c:v>
              </c:pt>
              <c:pt idx="3">
                <c:v>2.8369753092380336</c:v>
              </c:pt>
              <c:pt idx="4">
                <c:v>0.9400256853448693</c:v>
              </c:pt>
              <c:pt idx="5">
                <c:v>1.8781201417522042</c:v>
              </c:pt>
              <c:pt idx="6">
                <c:v>3.0498932996012016</c:v>
              </c:pt>
              <c:pt idx="7">
                <c:v>0.83670493718677874</c:v>
              </c:pt>
              <c:pt idx="8">
                <c:v>0.42487036625756802</c:v>
              </c:pt>
              <c:pt idx="9">
                <c:v>0.67930977877772525</c:v>
              </c:pt>
              <c:pt idx="10">
                <c:v>1.105628566738444</c:v>
              </c:pt>
            </c:numLit>
          </c:val>
          <c:extLst>
            <c:ext xmlns:c16="http://schemas.microsoft.com/office/drawing/2014/chart" uri="{C3380CC4-5D6E-409C-BE32-E72D297353CC}">
              <c16:uniqueId val="{00000003-A679-4EA7-B07E-D2893E0880FA}"/>
            </c:ext>
          </c:extLst>
        </c:ser>
        <c:ser>
          <c:idx val="9"/>
          <c:order val="9"/>
          <c:tx>
            <c:v>Isole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Zucchero, confetture, miele, cioccolato e dolciumi</c:v>
              </c:pt>
              <c:pt idx="8">
                <c:v>Piatti pronti e altre preparazioni alimentari (prodotti alimentari  n.a.c.1)</c:v>
              </c:pt>
              <c:pt idx="9">
                <c:v>Caffè, tè e cacao</c:v>
              </c:pt>
              <c:pt idx="10">
                <c:v>Acque minerali, bevande analcoliche, succhi di frutta e verdura</c:v>
              </c:pt>
            </c:strLit>
          </c:cat>
          <c:val>
            <c:numLit>
              <c:formatCode>General</c:formatCode>
              <c:ptCount val="11"/>
              <c:pt idx="0">
                <c:v>3.5786330993302666</c:v>
              </c:pt>
              <c:pt idx="1">
                <c:v>4.625090777051561</c:v>
              </c:pt>
              <c:pt idx="2">
                <c:v>2.0929153554425888</c:v>
              </c:pt>
              <c:pt idx="3">
                <c:v>2.4721617041878483</c:v>
              </c:pt>
              <c:pt idx="4">
                <c:v>0.92693455983216322</c:v>
              </c:pt>
              <c:pt idx="5">
                <c:v>1.8997619623981281</c:v>
              </c:pt>
              <c:pt idx="6">
                <c:v>2.8408173969176143</c:v>
              </c:pt>
              <c:pt idx="7">
                <c:v>0.82102799967723716</c:v>
              </c:pt>
              <c:pt idx="8">
                <c:v>0.42211328976034851</c:v>
              </c:pt>
              <c:pt idx="9">
                <c:v>0.68385378842895184</c:v>
              </c:pt>
              <c:pt idx="10">
                <c:v>1.2663398692810457</c:v>
              </c:pt>
            </c:numLit>
          </c:val>
          <c:extLst>
            <c:ext xmlns:c16="http://schemas.microsoft.com/office/drawing/2014/chart" uri="{C3380CC4-5D6E-409C-BE32-E72D297353CC}">
              <c16:uniqueId val="{00000004-A679-4EA7-B07E-D2893E0880FA}"/>
            </c:ext>
          </c:extLst>
        </c:ser>
        <c:ser>
          <c:idx val="11"/>
          <c:order val="11"/>
          <c:tx>
            <c:v>Italia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Zucchero, confetture, miele, cioccolato e dolciumi</c:v>
              </c:pt>
              <c:pt idx="8">
                <c:v>Piatti pronti e altre preparazioni alimentari (prodotti alimentari  n.a.c.1)</c:v>
              </c:pt>
              <c:pt idx="9">
                <c:v>Caffè, tè e cacao</c:v>
              </c:pt>
              <c:pt idx="10">
                <c:v>Acque minerali, bevande analcoliche, succhi di frutta e verdura</c:v>
              </c:pt>
            </c:strLit>
          </c:cat>
          <c:val>
            <c:numLit>
              <c:formatCode>General</c:formatCode>
              <c:ptCount val="11"/>
              <c:pt idx="0">
                <c:v>2.947416866229319</c:v>
              </c:pt>
              <c:pt idx="1">
                <c:v>3.657261870402583</c:v>
              </c:pt>
              <c:pt idx="2">
                <c:v>1.5355273524341442</c:v>
              </c:pt>
              <c:pt idx="3">
                <c:v>2.272284062809582</c:v>
              </c:pt>
              <c:pt idx="4">
                <c:v>0.67357270450946582</c:v>
              </c:pt>
              <c:pt idx="5">
                <c:v>1.6880270209131261</c:v>
              </c:pt>
              <c:pt idx="6">
                <c:v>2.4637862040453364</c:v>
              </c:pt>
              <c:pt idx="7">
                <c:v>0.7671786391257206</c:v>
              </c:pt>
              <c:pt idx="8">
                <c:v>0.40640576612557233</c:v>
              </c:pt>
              <c:pt idx="9">
                <c:v>0.54213437131914155</c:v>
              </c:pt>
              <c:pt idx="10">
                <c:v>0.87560551338954884</c:v>
              </c:pt>
            </c:numLit>
          </c:val>
          <c:extLst>
            <c:ext xmlns:c16="http://schemas.microsoft.com/office/drawing/2014/chart" uri="{C3380CC4-5D6E-409C-BE32-E72D297353CC}">
              <c16:uniqueId val="{00000005-A679-4EA7-B07E-D2893E088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4202496"/>
        <c:axId val="13420403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'[3]tab 1.19'!$B$39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'[3]tab 1.19'!$A$40:$A$50</c15:sqref>
                        </c15:formulaRef>
                      </c:ext>
                    </c:extLst>
                    <c:strCache>
                      <c:ptCount val="11"/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'[3]tab 1.19'!$B$40:$B$50</c15:sqref>
                        </c15:formulaRef>
                      </c:ext>
                    </c:extLst>
                    <c:numCache>
                      <c:formatCode>General</c:formatCode>
                      <c:ptCount val="1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A679-4EA7-B07E-D2893E0880F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'[3]tab 1.19'!$D$39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'[3]tab 1.19'!$A$40:$A$50</c15:sqref>
                        </c15:formulaRef>
                      </c:ext>
                    </c:extLst>
                    <c:strCache>
                      <c:ptCount val="11"/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'[3]tab 1.19'!$D$40:$D$50</c15:sqref>
                        </c15:formulaRef>
                      </c:ext>
                    </c:extLst>
                    <c:numCache>
                      <c:formatCode>General</c:formatCode>
                      <c:ptCount val="1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679-4EA7-B07E-D2893E0880FA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'[3]tab 1.19'!$F$39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'[3]tab 1.19'!$A$40:$A$50</c15:sqref>
                        </c15:formulaRef>
                      </c:ext>
                    </c:extLst>
                    <c:strCache>
                      <c:ptCount val="11"/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'[3]tab 1.19'!$F$40:$F$50</c15:sqref>
                        </c15:formulaRef>
                      </c:ext>
                    </c:extLst>
                    <c:numCache>
                      <c:formatCode>General</c:formatCode>
                      <c:ptCount val="1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679-4EA7-B07E-D2893E0880FA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'[3]tab 1.19'!$H$39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'[3]tab 1.19'!$A$40:$A$50</c15:sqref>
                        </c15:formulaRef>
                      </c:ext>
                    </c:extLst>
                    <c:strCache>
                      <c:ptCount val="11"/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'[3]tab 1.19'!$H$40:$H$50</c15:sqref>
                        </c15:formulaRef>
                      </c:ext>
                    </c:extLst>
                    <c:numCache>
                      <c:formatCode>General</c:formatCode>
                      <c:ptCount val="1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679-4EA7-B07E-D2893E0880F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'[3]tab 1.19'!$J$39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'[3]tab 1.19'!$A$40:$A$50</c15:sqref>
                        </c15:formulaRef>
                      </c:ext>
                    </c:extLst>
                    <c:strCache>
                      <c:ptCount val="11"/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'[3]tab 1.19'!$J$40:$J$50</c15:sqref>
                        </c15:formulaRef>
                      </c:ext>
                    </c:extLst>
                    <c:numCache>
                      <c:formatCode>General</c:formatCode>
                      <c:ptCount val="1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679-4EA7-B07E-D2893E0880FA}"/>
                  </c:ext>
                </c:extLst>
              </c15:ser>
            </c15:filteredBarSeries>
            <c15:filteredB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'[3]tab 1.19'!$L$39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'[3]tab 1.19'!$A$40:$A$50</c15:sqref>
                        </c15:formulaRef>
                      </c:ext>
                    </c:extLst>
                    <c:strCache>
                      <c:ptCount val="11"/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'[3]tab 1.19'!$L$40:$L$50</c15:sqref>
                        </c15:formulaRef>
                      </c:ext>
                    </c:extLst>
                    <c:numCache>
                      <c:formatCode>General</c:formatCode>
                      <c:ptCount val="1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679-4EA7-B07E-D2893E0880FA}"/>
                  </c:ext>
                </c:extLst>
              </c15:ser>
            </c15:filteredBarSeries>
          </c:ext>
        </c:extLst>
      </c:barChart>
      <c:catAx>
        <c:axId val="13420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04032"/>
        <c:crosses val="autoZero"/>
        <c:auto val="1"/>
        <c:lblAlgn val="ctr"/>
        <c:lblOffset val="100"/>
        <c:noMultiLvlLbl val="0"/>
      </c:catAx>
      <c:valAx>
        <c:axId val="13420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0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22454</xdr:colOff>
      <xdr:row>9</xdr:row>
      <xdr:rowOff>31751</xdr:rowOff>
    </xdr:from>
    <xdr:to>
      <xdr:col>10</xdr:col>
      <xdr:colOff>39688</xdr:colOff>
      <xdr:row>31</xdr:row>
      <xdr:rowOff>31751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13607" y="483054"/>
    <xdr:ext cx="12176125" cy="4215946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10</xdr:col>
      <xdr:colOff>66674</xdr:colOff>
      <xdr:row>42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19</xdr:row>
      <xdr:rowOff>0</xdr:rowOff>
    </xdr:from>
    <xdr:to>
      <xdr:col>22</xdr:col>
      <xdr:colOff>66674</xdr:colOff>
      <xdr:row>42</xdr:row>
      <xdr:rowOff>9525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1A00-000003000000}"/>
            </a:ext>
            <a:ext uri="{147F2762-F138-4A5C-976F-8EAC2B608ADB}">
              <a16:predDERef xmlns:a16="http://schemas.microsoft.com/office/drawing/2014/main" pre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61913</xdr:colOff>
      <xdr:row>15</xdr:row>
      <xdr:rowOff>15875</xdr:rowOff>
    </xdr:from>
    <xdr:to>
      <xdr:col>7</xdr:col>
      <xdr:colOff>841376</xdr:colOff>
      <xdr:row>36</xdr:row>
      <xdr:rowOff>39687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47772</xdr:colOff>
      <xdr:row>9</xdr:row>
      <xdr:rowOff>0</xdr:rowOff>
    </xdr:from>
    <xdr:to>
      <xdr:col>13</xdr:col>
      <xdr:colOff>27213</xdr:colOff>
      <xdr:row>43</xdr:row>
      <xdr:rowOff>36285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195942</xdr:colOff>
      <xdr:row>11</xdr:row>
      <xdr:rowOff>54427</xdr:rowOff>
    </xdr:from>
    <xdr:to>
      <xdr:col>14</xdr:col>
      <xdr:colOff>0</xdr:colOff>
      <xdr:row>37</xdr:row>
      <xdr:rowOff>9071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269840</xdr:colOff>
      <xdr:row>12</xdr:row>
      <xdr:rowOff>26483</xdr:rowOff>
    </xdr:from>
    <xdr:to>
      <xdr:col>17</xdr:col>
      <xdr:colOff>117928</xdr:colOff>
      <xdr:row>39</xdr:row>
      <xdr:rowOff>99786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3</xdr:row>
      <xdr:rowOff>14286</xdr:rowOff>
    </xdr:from>
    <xdr:to>
      <xdr:col>8</xdr:col>
      <xdr:colOff>620889</xdr:colOff>
      <xdr:row>26</xdr:row>
      <xdr:rowOff>7055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41274</xdr:colOff>
      <xdr:row>15</xdr:row>
      <xdr:rowOff>157161</xdr:rowOff>
    </xdr:from>
    <xdr:to>
      <xdr:col>9</xdr:col>
      <xdr:colOff>336549</xdr:colOff>
      <xdr:row>37</xdr:row>
      <xdr:rowOff>12699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85725</xdr:colOff>
      <xdr:row>14</xdr:row>
      <xdr:rowOff>4761</xdr:rowOff>
    </xdr:from>
    <xdr:to>
      <xdr:col>26</xdr:col>
      <xdr:colOff>257175</xdr:colOff>
      <xdr:row>33</xdr:row>
      <xdr:rowOff>47624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7936</xdr:rowOff>
    </xdr:from>
    <xdr:to>
      <xdr:col>10</xdr:col>
      <xdr:colOff>180975</xdr:colOff>
      <xdr:row>32</xdr:row>
      <xdr:rowOff>50799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23</xdr:row>
      <xdr:rowOff>133350</xdr:rowOff>
    </xdr:from>
    <xdr:to>
      <xdr:col>4</xdr:col>
      <xdr:colOff>444500</xdr:colOff>
      <xdr:row>50</xdr:row>
      <xdr:rowOff>70587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784600"/>
          <a:ext cx="3262313" cy="422348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DISCO_D/ANNUARIO/An01/CAPITOLI%20CONSEGNATI/Documenti/federaliment/PELLICCIA/Export%20agroalim.%202001%20per%20pa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A%20FILES/ANNUARIO/An2004/CAPITOLI%20CONSEGNATI/Materiale%20di%20lavoro/lavoro%20app%20passo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1.19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0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"/>
  <sheetViews>
    <sheetView zoomScale="80" zoomScaleNormal="80" workbookViewId="0">
      <selection activeCell="A2" sqref="A2"/>
    </sheetView>
  </sheetViews>
  <sheetFormatPr defaultColWidth="8.85546875" defaultRowHeight="12.75"/>
  <cols>
    <col min="1" max="1" width="41.140625" style="32" customWidth="1"/>
    <col min="2" max="2" width="13.85546875" style="32" customWidth="1"/>
    <col min="3" max="3" width="14.85546875" style="32" customWidth="1"/>
    <col min="4" max="250" width="8.85546875" style="32"/>
    <col min="251" max="251" width="26.85546875" style="32" customWidth="1"/>
    <col min="252" max="506" width="8.85546875" style="32"/>
    <col min="507" max="507" width="26.85546875" style="32" customWidth="1"/>
    <col min="508" max="762" width="8.85546875" style="32"/>
    <col min="763" max="763" width="26.85546875" style="32" customWidth="1"/>
    <col min="764" max="1018" width="8.85546875" style="32"/>
    <col min="1019" max="1019" width="26.85546875" style="32" customWidth="1"/>
    <col min="1020" max="1274" width="8.85546875" style="32"/>
    <col min="1275" max="1275" width="26.85546875" style="32" customWidth="1"/>
    <col min="1276" max="1530" width="8.85546875" style="32"/>
    <col min="1531" max="1531" width="26.85546875" style="32" customWidth="1"/>
    <col min="1532" max="1786" width="8.85546875" style="32"/>
    <col min="1787" max="1787" width="26.85546875" style="32" customWidth="1"/>
    <col min="1788" max="2042" width="8.85546875" style="32"/>
    <col min="2043" max="2043" width="26.85546875" style="32" customWidth="1"/>
    <col min="2044" max="2298" width="8.85546875" style="32"/>
    <col min="2299" max="2299" width="26.85546875" style="32" customWidth="1"/>
    <col min="2300" max="2554" width="8.85546875" style="32"/>
    <col min="2555" max="2555" width="26.85546875" style="32" customWidth="1"/>
    <col min="2556" max="2810" width="8.85546875" style="32"/>
    <col min="2811" max="2811" width="26.85546875" style="32" customWidth="1"/>
    <col min="2812" max="3066" width="8.85546875" style="32"/>
    <col min="3067" max="3067" width="26.85546875" style="32" customWidth="1"/>
    <col min="3068" max="3322" width="8.85546875" style="32"/>
    <col min="3323" max="3323" width="26.85546875" style="32" customWidth="1"/>
    <col min="3324" max="3578" width="8.85546875" style="32"/>
    <col min="3579" max="3579" width="26.85546875" style="32" customWidth="1"/>
    <col min="3580" max="3834" width="8.85546875" style="32"/>
    <col min="3835" max="3835" width="26.85546875" style="32" customWidth="1"/>
    <col min="3836" max="4090" width="8.85546875" style="32"/>
    <col min="4091" max="4091" width="26.85546875" style="32" customWidth="1"/>
    <col min="4092" max="4346" width="8.85546875" style="32"/>
    <col min="4347" max="4347" width="26.85546875" style="32" customWidth="1"/>
    <col min="4348" max="4602" width="8.85546875" style="32"/>
    <col min="4603" max="4603" width="26.85546875" style="32" customWidth="1"/>
    <col min="4604" max="4858" width="8.85546875" style="32"/>
    <col min="4859" max="4859" width="26.85546875" style="32" customWidth="1"/>
    <col min="4860" max="5114" width="8.85546875" style="32"/>
    <col min="5115" max="5115" width="26.85546875" style="32" customWidth="1"/>
    <col min="5116" max="5370" width="8.85546875" style="32"/>
    <col min="5371" max="5371" width="26.85546875" style="32" customWidth="1"/>
    <col min="5372" max="5626" width="8.85546875" style="32"/>
    <col min="5627" max="5627" width="26.85546875" style="32" customWidth="1"/>
    <col min="5628" max="5882" width="8.85546875" style="32"/>
    <col min="5883" max="5883" width="26.85546875" style="32" customWidth="1"/>
    <col min="5884" max="6138" width="8.85546875" style="32"/>
    <col min="6139" max="6139" width="26.85546875" style="32" customWidth="1"/>
    <col min="6140" max="6394" width="8.85546875" style="32"/>
    <col min="6395" max="6395" width="26.85546875" style="32" customWidth="1"/>
    <col min="6396" max="6650" width="8.85546875" style="32"/>
    <col min="6651" max="6651" width="26.85546875" style="32" customWidth="1"/>
    <col min="6652" max="6906" width="8.85546875" style="32"/>
    <col min="6907" max="6907" width="26.85546875" style="32" customWidth="1"/>
    <col min="6908" max="7162" width="8.85546875" style="32"/>
    <col min="7163" max="7163" width="26.85546875" style="32" customWidth="1"/>
    <col min="7164" max="7418" width="8.85546875" style="32"/>
    <col min="7419" max="7419" width="26.85546875" style="32" customWidth="1"/>
    <col min="7420" max="7674" width="8.85546875" style="32"/>
    <col min="7675" max="7675" width="26.85546875" style="32" customWidth="1"/>
    <col min="7676" max="7930" width="8.85546875" style="32"/>
    <col min="7931" max="7931" width="26.85546875" style="32" customWidth="1"/>
    <col min="7932" max="8186" width="8.85546875" style="32"/>
    <col min="8187" max="8187" width="26.85546875" style="32" customWidth="1"/>
    <col min="8188" max="8442" width="8.85546875" style="32"/>
    <col min="8443" max="8443" width="26.85546875" style="32" customWidth="1"/>
    <col min="8444" max="8698" width="8.85546875" style="32"/>
    <col min="8699" max="8699" width="26.85546875" style="32" customWidth="1"/>
    <col min="8700" max="8954" width="8.85546875" style="32"/>
    <col min="8955" max="8955" width="26.85546875" style="32" customWidth="1"/>
    <col min="8956" max="9210" width="8.85546875" style="32"/>
    <col min="9211" max="9211" width="26.85546875" style="32" customWidth="1"/>
    <col min="9212" max="9466" width="8.85546875" style="32"/>
    <col min="9467" max="9467" width="26.85546875" style="32" customWidth="1"/>
    <col min="9468" max="9722" width="8.85546875" style="32"/>
    <col min="9723" max="9723" width="26.85546875" style="32" customWidth="1"/>
    <col min="9724" max="9978" width="8.85546875" style="32"/>
    <col min="9979" max="9979" width="26.85546875" style="32" customWidth="1"/>
    <col min="9980" max="10234" width="8.85546875" style="32"/>
    <col min="10235" max="10235" width="26.85546875" style="32" customWidth="1"/>
    <col min="10236" max="10490" width="8.85546875" style="32"/>
    <col min="10491" max="10491" width="26.85546875" style="32" customWidth="1"/>
    <col min="10492" max="10746" width="8.85546875" style="32"/>
    <col min="10747" max="10747" width="26.85546875" style="32" customWidth="1"/>
    <col min="10748" max="11002" width="8.85546875" style="32"/>
    <col min="11003" max="11003" width="26.85546875" style="32" customWidth="1"/>
    <col min="11004" max="11258" width="8.85546875" style="32"/>
    <col min="11259" max="11259" width="26.85546875" style="32" customWidth="1"/>
    <col min="11260" max="11514" width="8.85546875" style="32"/>
    <col min="11515" max="11515" width="26.85546875" style="32" customWidth="1"/>
    <col min="11516" max="11770" width="8.85546875" style="32"/>
    <col min="11771" max="11771" width="26.85546875" style="32" customWidth="1"/>
    <col min="11772" max="12026" width="8.85546875" style="32"/>
    <col min="12027" max="12027" width="26.85546875" style="32" customWidth="1"/>
    <col min="12028" max="12282" width="8.85546875" style="32"/>
    <col min="12283" max="12283" width="26.85546875" style="32" customWidth="1"/>
    <col min="12284" max="12538" width="8.85546875" style="32"/>
    <col min="12539" max="12539" width="26.85546875" style="32" customWidth="1"/>
    <col min="12540" max="12794" width="8.85546875" style="32"/>
    <col min="12795" max="12795" width="26.85546875" style="32" customWidth="1"/>
    <col min="12796" max="13050" width="8.85546875" style="32"/>
    <col min="13051" max="13051" width="26.85546875" style="32" customWidth="1"/>
    <col min="13052" max="13306" width="8.85546875" style="32"/>
    <col min="13307" max="13307" width="26.85546875" style="32" customWidth="1"/>
    <col min="13308" max="13562" width="8.85546875" style="32"/>
    <col min="13563" max="13563" width="26.85546875" style="32" customWidth="1"/>
    <col min="13564" max="13818" width="8.85546875" style="32"/>
    <col min="13819" max="13819" width="26.85546875" style="32" customWidth="1"/>
    <col min="13820" max="14074" width="8.85546875" style="32"/>
    <col min="14075" max="14075" width="26.85546875" style="32" customWidth="1"/>
    <col min="14076" max="14330" width="8.85546875" style="32"/>
    <col min="14331" max="14331" width="26.85546875" style="32" customWidth="1"/>
    <col min="14332" max="14586" width="8.85546875" style="32"/>
    <col min="14587" max="14587" width="26.85546875" style="32" customWidth="1"/>
    <col min="14588" max="14842" width="8.85546875" style="32"/>
    <col min="14843" max="14843" width="26.85546875" style="32" customWidth="1"/>
    <col min="14844" max="15098" width="8.85546875" style="32"/>
    <col min="15099" max="15099" width="26.85546875" style="32" customWidth="1"/>
    <col min="15100" max="15354" width="8.85546875" style="32"/>
    <col min="15355" max="15355" width="26.85546875" style="32" customWidth="1"/>
    <col min="15356" max="15610" width="8.85546875" style="32"/>
    <col min="15611" max="15611" width="26.85546875" style="32" customWidth="1"/>
    <col min="15612" max="15866" width="8.85546875" style="32"/>
    <col min="15867" max="15867" width="26.85546875" style="32" customWidth="1"/>
    <col min="15868" max="16122" width="8.85546875" style="32"/>
    <col min="16123" max="16123" width="26.85546875" style="32" customWidth="1"/>
    <col min="16124" max="16384" width="8.85546875" style="32"/>
  </cols>
  <sheetData>
    <row r="1" spans="1:5" ht="12.95">
      <c r="A1" s="217" t="s">
        <v>0</v>
      </c>
      <c r="B1" s="217"/>
      <c r="C1" s="217"/>
      <c r="D1" s="217"/>
      <c r="E1" s="217"/>
    </row>
    <row r="2" spans="1:5" ht="12.95">
      <c r="A2" s="217"/>
      <c r="B2" s="217"/>
      <c r="C2" s="217"/>
      <c r="D2" s="217"/>
      <c r="E2" s="217"/>
    </row>
    <row r="3" spans="1:5" ht="12.95">
      <c r="A3" s="218"/>
      <c r="B3" s="218"/>
      <c r="C3" s="218"/>
      <c r="D3" s="218"/>
      <c r="E3" s="219" t="s">
        <v>1</v>
      </c>
    </row>
    <row r="4" spans="1:5" ht="39">
      <c r="A4" s="351"/>
      <c r="B4" s="352">
        <v>2016</v>
      </c>
      <c r="C4" s="352">
        <v>2017</v>
      </c>
      <c r="D4" s="353" t="s">
        <v>2</v>
      </c>
      <c r="E4" s="353" t="s">
        <v>3</v>
      </c>
    </row>
    <row r="5" spans="1:5" ht="12.95">
      <c r="A5" s="220"/>
      <c r="B5" s="220"/>
      <c r="C5" s="220"/>
      <c r="D5" s="220"/>
      <c r="E5" s="221"/>
    </row>
    <row r="6" spans="1:5" ht="12.95">
      <c r="A6" s="220" t="s">
        <v>4</v>
      </c>
      <c r="B6" s="34">
        <v>7874.24</v>
      </c>
      <c r="C6" s="34">
        <v>8393.59</v>
      </c>
      <c r="D6" s="222">
        <f t="shared" ref="D6:D34" si="0">(C6-B6)/B6*100</f>
        <v>6.59555715853213</v>
      </c>
      <c r="E6" s="222">
        <f t="shared" ref="E6:E34" si="1">C6/C$34*100</f>
        <v>2.0656616685007263</v>
      </c>
    </row>
    <row r="7" spans="1:5" ht="12.95">
      <c r="A7" s="220" t="s">
        <v>5</v>
      </c>
      <c r="B7" s="34">
        <v>3654.52</v>
      </c>
      <c r="C7" s="34">
        <v>3606.33</v>
      </c>
      <c r="D7" s="222">
        <f t="shared" si="0"/>
        <v>-1.3186410253603771</v>
      </c>
      <c r="E7" s="222">
        <f t="shared" si="1"/>
        <v>0.88751745617360667</v>
      </c>
    </row>
    <row r="8" spans="1:5" ht="12.95">
      <c r="A8" s="220" t="s">
        <v>6</v>
      </c>
      <c r="B8" s="34">
        <v>4650.67</v>
      </c>
      <c r="C8" s="34">
        <v>4546.37</v>
      </c>
      <c r="D8" s="222">
        <f t="shared" si="0"/>
        <v>-2.242687612752575</v>
      </c>
      <c r="E8" s="222">
        <f t="shared" si="1"/>
        <v>1.1188612071618518</v>
      </c>
    </row>
    <row r="9" spans="1:5" ht="12.95">
      <c r="A9" s="220" t="s">
        <v>7</v>
      </c>
      <c r="B9" s="34">
        <v>9627.84</v>
      </c>
      <c r="C9" s="34">
        <v>10496.14</v>
      </c>
      <c r="D9" s="222">
        <f t="shared" si="0"/>
        <v>9.0186376175756902</v>
      </c>
      <c r="E9" s="222">
        <f t="shared" si="1"/>
        <v>2.5830990154650411</v>
      </c>
    </row>
    <row r="10" spans="1:5" ht="12.95">
      <c r="A10" s="220" t="s">
        <v>8</v>
      </c>
      <c r="B10" s="34">
        <v>51593.82</v>
      </c>
      <c r="C10" s="34">
        <v>55752.75</v>
      </c>
      <c r="D10" s="222">
        <f t="shared" si="0"/>
        <v>8.0609072947108782</v>
      </c>
      <c r="E10" s="222">
        <f t="shared" si="1"/>
        <v>13.720746258573968</v>
      </c>
    </row>
    <row r="11" spans="1:5" ht="12.95">
      <c r="A11" s="220" t="s">
        <v>9</v>
      </c>
      <c r="B11" s="34">
        <v>701.87</v>
      </c>
      <c r="C11" s="34">
        <v>842.27</v>
      </c>
      <c r="D11" s="222">
        <f t="shared" si="0"/>
        <v>20.003704389701792</v>
      </c>
      <c r="E11" s="222">
        <f t="shared" si="1"/>
        <v>0.20728256366204528</v>
      </c>
    </row>
    <row r="12" spans="1:5" ht="12.95">
      <c r="A12" s="220" t="s">
        <v>10</v>
      </c>
      <c r="B12" s="34">
        <v>7419.42</v>
      </c>
      <c r="C12" s="34">
        <v>8362.68</v>
      </c>
      <c r="D12" s="222">
        <f t="shared" si="0"/>
        <v>12.713392691072888</v>
      </c>
      <c r="E12" s="222">
        <f t="shared" si="1"/>
        <v>2.0580547205590998</v>
      </c>
    </row>
    <row r="13" spans="1:5" ht="12.95">
      <c r="A13" s="220" t="s">
        <v>11</v>
      </c>
      <c r="B13" s="34">
        <v>9425.49</v>
      </c>
      <c r="C13" s="34">
        <v>9671.07</v>
      </c>
      <c r="D13" s="222">
        <f t="shared" si="0"/>
        <v>2.605487884449508</v>
      </c>
      <c r="E13" s="222">
        <f t="shared" si="1"/>
        <v>2.3800493701011507</v>
      </c>
    </row>
    <row r="14" spans="1:5" ht="12.95">
      <c r="A14" s="220" t="s">
        <v>12</v>
      </c>
      <c r="B14" s="34">
        <v>46111.12</v>
      </c>
      <c r="C14" s="34">
        <v>47153.98</v>
      </c>
      <c r="D14" s="222">
        <f t="shared" si="0"/>
        <v>2.261623660409898</v>
      </c>
      <c r="E14" s="222">
        <f t="shared" si="1"/>
        <v>11.604589812374668</v>
      </c>
    </row>
    <row r="15" spans="1:5" ht="12.95">
      <c r="A15" s="220" t="s">
        <v>13</v>
      </c>
      <c r="B15" s="34">
        <v>67044.990000000005</v>
      </c>
      <c r="C15" s="34">
        <v>68723.02</v>
      </c>
      <c r="D15" s="222">
        <f t="shared" si="0"/>
        <v>2.5028417485035028</v>
      </c>
      <c r="E15" s="222">
        <f t="shared" si="1"/>
        <v>16.912728422237539</v>
      </c>
    </row>
    <row r="16" spans="1:5" ht="12.95">
      <c r="A16" s="220" t="s">
        <v>14</v>
      </c>
      <c r="B16" s="34">
        <v>2051.34</v>
      </c>
      <c r="C16" s="34">
        <v>1966.44</v>
      </c>
      <c r="D16" s="222">
        <f t="shared" si="0"/>
        <v>-4.1387580800842416</v>
      </c>
      <c r="E16" s="222">
        <f t="shared" si="1"/>
        <v>0.48394068943164587</v>
      </c>
    </row>
    <row r="17" spans="1:5" ht="12.95">
      <c r="A17" s="220" t="s">
        <v>15</v>
      </c>
      <c r="B17" s="34">
        <v>48976.71</v>
      </c>
      <c r="C17" s="34">
        <v>50134.28</v>
      </c>
      <c r="D17" s="222">
        <f t="shared" si="0"/>
        <v>2.3635111464204104</v>
      </c>
      <c r="E17" s="222">
        <f t="shared" si="1"/>
        <v>12.338041347490476</v>
      </c>
    </row>
    <row r="18" spans="1:5" ht="12.95">
      <c r="A18" s="217" t="s">
        <v>16</v>
      </c>
      <c r="B18" s="34">
        <v>652.92999999999995</v>
      </c>
      <c r="C18" s="34">
        <v>695.79</v>
      </c>
      <c r="D18" s="222">
        <f t="shared" si="0"/>
        <v>6.5642565052915351</v>
      </c>
      <c r="E18" s="222">
        <f t="shared" si="1"/>
        <v>0.17123385015543052</v>
      </c>
    </row>
    <row r="19" spans="1:5" ht="12.95">
      <c r="A19" s="220" t="s">
        <v>17</v>
      </c>
      <c r="B19" s="34">
        <v>1138.53</v>
      </c>
      <c r="C19" s="34">
        <v>1268.3599999999999</v>
      </c>
      <c r="D19" s="222">
        <f t="shared" si="0"/>
        <v>11.403300747455045</v>
      </c>
      <c r="E19" s="222">
        <f t="shared" si="1"/>
        <v>0.31214327050279811</v>
      </c>
    </row>
    <row r="20" spans="1:5" ht="12.95">
      <c r="A20" s="220" t="s">
        <v>18</v>
      </c>
      <c r="B20" s="34">
        <v>2193.12</v>
      </c>
      <c r="C20" s="34">
        <v>2401.42</v>
      </c>
      <c r="D20" s="222">
        <f t="shared" si="0"/>
        <v>9.4978842926971705</v>
      </c>
      <c r="E20" s="222">
        <f t="shared" si="1"/>
        <v>0.59098922439278245</v>
      </c>
    </row>
    <row r="21" spans="1:5" ht="12.95">
      <c r="A21" s="220" t="s">
        <v>19</v>
      </c>
      <c r="B21" s="34">
        <v>375.43</v>
      </c>
      <c r="C21" s="34">
        <v>397.89</v>
      </c>
      <c r="D21" s="222">
        <f t="shared" si="0"/>
        <v>5.9824734304663929</v>
      </c>
      <c r="E21" s="222">
        <f t="shared" si="1"/>
        <v>9.7920689630986726E-2</v>
      </c>
    </row>
    <row r="22" spans="1:5" ht="12.95">
      <c r="A22" s="220" t="s">
        <v>20</v>
      </c>
      <c r="B22" s="34">
        <v>7809.03</v>
      </c>
      <c r="C22" s="34">
        <v>7724.42</v>
      </c>
      <c r="D22" s="222">
        <f t="shared" si="0"/>
        <v>-1.0834892425819811</v>
      </c>
      <c r="E22" s="222">
        <f t="shared" si="1"/>
        <v>1.900978997711394</v>
      </c>
    </row>
    <row r="23" spans="1:5" ht="12.95">
      <c r="A23" s="220" t="s">
        <v>21</v>
      </c>
      <c r="B23" s="34">
        <v>119.03</v>
      </c>
      <c r="C23" s="34">
        <v>115.17</v>
      </c>
      <c r="D23" s="222">
        <f t="shared" si="0"/>
        <v>-3.2428799462320419</v>
      </c>
      <c r="E23" s="222">
        <f t="shared" si="1"/>
        <v>2.8343325604565942E-2</v>
      </c>
    </row>
    <row r="24" spans="1:5" ht="12.95">
      <c r="A24" s="220" t="s">
        <v>22</v>
      </c>
      <c r="B24" s="34">
        <v>26222.48</v>
      </c>
      <c r="C24" s="34">
        <v>28168.09</v>
      </c>
      <c r="D24" s="222">
        <f t="shared" si="0"/>
        <v>7.4196262138440021</v>
      </c>
      <c r="E24" s="222">
        <f t="shared" si="1"/>
        <v>6.9321641619233985</v>
      </c>
    </row>
    <row r="25" spans="1:5" ht="12.95">
      <c r="A25" s="220" t="s">
        <v>23</v>
      </c>
      <c r="B25" s="34">
        <v>6413.53</v>
      </c>
      <c r="C25" s="34">
        <v>6859.47</v>
      </c>
      <c r="D25" s="222">
        <f t="shared" si="0"/>
        <v>6.9531131841591227</v>
      </c>
      <c r="E25" s="222">
        <f t="shared" si="1"/>
        <v>1.6881148882934092</v>
      </c>
    </row>
    <row r="26" spans="1:5" ht="12.95">
      <c r="A26" s="220" t="s">
        <v>24</v>
      </c>
      <c r="B26" s="34">
        <v>21645.17</v>
      </c>
      <c r="C26" s="34">
        <v>23966.66</v>
      </c>
      <c r="D26" s="222">
        <f t="shared" si="0"/>
        <v>10.725210289408684</v>
      </c>
      <c r="E26" s="222">
        <f t="shared" si="1"/>
        <v>5.898192654631643</v>
      </c>
    </row>
    <row r="27" spans="1:5" ht="12.95">
      <c r="A27" s="220" t="s">
        <v>25</v>
      </c>
      <c r="B27" s="34">
        <v>6579.81</v>
      </c>
      <c r="C27" s="34">
        <v>6894.92</v>
      </c>
      <c r="D27" s="222">
        <f t="shared" si="0"/>
        <v>4.7890440605427766</v>
      </c>
      <c r="E27" s="222">
        <f t="shared" si="1"/>
        <v>1.6968391297858278</v>
      </c>
    </row>
    <row r="28" spans="1:5" ht="12.95">
      <c r="A28" s="220" t="s">
        <v>26</v>
      </c>
      <c r="B28" s="34">
        <v>14036.07</v>
      </c>
      <c r="C28" s="34">
        <v>16307.6</v>
      </c>
      <c r="D28" s="222">
        <f t="shared" si="0"/>
        <v>16.183518605991569</v>
      </c>
      <c r="E28" s="222">
        <f t="shared" si="1"/>
        <v>4.0132987464532395</v>
      </c>
    </row>
    <row r="29" spans="1:5" ht="12.95">
      <c r="A29" s="220" t="s">
        <v>27</v>
      </c>
      <c r="B29" s="34">
        <v>1221.98</v>
      </c>
      <c r="C29" s="34">
        <v>1173.1199999999999</v>
      </c>
      <c r="D29" s="222">
        <f t="shared" si="0"/>
        <v>-3.9984287795217703</v>
      </c>
      <c r="E29" s="222">
        <f t="shared" si="1"/>
        <v>0.28870471592626895</v>
      </c>
    </row>
    <row r="30" spans="1:5" ht="12.95">
      <c r="A30" s="220" t="s">
        <v>28</v>
      </c>
      <c r="B30" s="34">
        <v>2244.37</v>
      </c>
      <c r="C30" s="34">
        <v>2119.29</v>
      </c>
      <c r="D30" s="222">
        <f t="shared" si="0"/>
        <v>-5.5730561360203508</v>
      </c>
      <c r="E30" s="222">
        <f t="shared" si="1"/>
        <v>0.52155705930798435</v>
      </c>
    </row>
    <row r="31" spans="1:5" ht="12.95">
      <c r="A31" s="220" t="s">
        <v>29</v>
      </c>
      <c r="B31" s="34">
        <v>3445.6</v>
      </c>
      <c r="C31" s="34">
        <v>3553.45</v>
      </c>
      <c r="D31" s="222">
        <f t="shared" si="0"/>
        <v>3.1300789412584145</v>
      </c>
      <c r="E31" s="222">
        <f t="shared" si="1"/>
        <v>0.87450369340579004</v>
      </c>
    </row>
    <row r="32" spans="1:5" ht="12.95">
      <c r="A32" s="220" t="s">
        <v>30</v>
      </c>
      <c r="B32" s="34">
        <v>5535.86</v>
      </c>
      <c r="C32" s="34">
        <v>5822.47</v>
      </c>
      <c r="D32" s="222">
        <f t="shared" si="0"/>
        <v>5.177334686932122</v>
      </c>
      <c r="E32" s="222">
        <f t="shared" si="1"/>
        <v>1.4329092908988197</v>
      </c>
    </row>
    <row r="33" spans="1:5" ht="12.95">
      <c r="A33" s="220" t="s">
        <v>31</v>
      </c>
      <c r="B33" s="34">
        <v>26380.09</v>
      </c>
      <c r="C33" s="34">
        <v>29222.04</v>
      </c>
      <c r="D33" s="222">
        <f t="shared" si="0"/>
        <v>10.773086824192035</v>
      </c>
      <c r="E33" s="222">
        <f t="shared" si="1"/>
        <v>7.1915411526408803</v>
      </c>
    </row>
    <row r="34" spans="1:5" s="36" customFormat="1" ht="12.95">
      <c r="A34" s="223" t="s">
        <v>32</v>
      </c>
      <c r="B34" s="35">
        <v>385145.03</v>
      </c>
      <c r="C34" s="35">
        <v>406339.05</v>
      </c>
      <c r="D34" s="224">
        <f t="shared" si="0"/>
        <v>5.5028673224732927</v>
      </c>
      <c r="E34" s="224">
        <f t="shared" si="1"/>
        <v>100</v>
      </c>
    </row>
    <row r="35" spans="1:5" ht="12.95">
      <c r="A35" s="37"/>
      <c r="B35" s="37"/>
      <c r="C35" s="37"/>
      <c r="D35" s="37"/>
      <c r="E35" s="37"/>
    </row>
    <row r="37" spans="1:5" ht="12.95">
      <c r="A37" s="33" t="s">
        <v>33</v>
      </c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CF39"/>
  <sheetViews>
    <sheetView zoomScale="70" zoomScaleNormal="70" workbookViewId="0">
      <selection activeCell="A7" sqref="A7"/>
    </sheetView>
  </sheetViews>
  <sheetFormatPr defaultColWidth="8.7109375" defaultRowHeight="12.75"/>
  <cols>
    <col min="1" max="1" width="44.28515625" style="8" customWidth="1"/>
    <col min="2" max="16384" width="8.7109375" style="8"/>
  </cols>
  <sheetData>
    <row r="1" spans="1:84" ht="12.95">
      <c r="A1" s="8" t="s">
        <v>129</v>
      </c>
    </row>
    <row r="2" spans="1:84" s="14" customFormat="1" ht="12.95">
      <c r="B2" s="14">
        <v>2005</v>
      </c>
      <c r="C2" s="14">
        <v>2006</v>
      </c>
      <c r="D2" s="14">
        <v>2007</v>
      </c>
      <c r="E2" s="14">
        <v>2008</v>
      </c>
      <c r="F2" s="14">
        <v>2009</v>
      </c>
      <c r="G2" s="14">
        <v>2010</v>
      </c>
      <c r="H2" s="14">
        <v>2011</v>
      </c>
      <c r="I2" s="14">
        <v>2012</v>
      </c>
      <c r="J2" s="14">
        <v>2013</v>
      </c>
      <c r="K2" s="14">
        <v>2014</v>
      </c>
      <c r="L2" s="14">
        <v>2015</v>
      </c>
      <c r="M2" s="14">
        <v>2016</v>
      </c>
      <c r="N2" s="14">
        <v>2017</v>
      </c>
    </row>
    <row r="4" spans="1:84" ht="12.95">
      <c r="A4" s="8" t="s">
        <v>120</v>
      </c>
      <c r="B4" s="23">
        <v>100</v>
      </c>
      <c r="C4" s="23">
        <v>98.705854684036282</v>
      </c>
      <c r="D4" s="23">
        <v>98.969947533913711</v>
      </c>
      <c r="E4" s="23">
        <v>101.1563765573145</v>
      </c>
      <c r="F4" s="23">
        <v>98.95051387618588</v>
      </c>
      <c r="G4" s="23">
        <v>99.178928217884859</v>
      </c>
      <c r="H4" s="23">
        <v>101.5235574045182</v>
      </c>
      <c r="I4" s="23">
        <v>99.23640758318983</v>
      </c>
      <c r="J4" s="23">
        <v>101.18046890332744</v>
      </c>
      <c r="K4" s="23">
        <v>98.644322165113266</v>
      </c>
      <c r="L4" s="23">
        <v>102.98413725404234</v>
      </c>
      <c r="M4" s="23">
        <v>103.4920195003542</v>
      </c>
      <c r="N4" s="23">
        <v>98.70351335239026</v>
      </c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</row>
    <row r="5" spans="1:84" ht="12.95">
      <c r="A5" s="8" t="s">
        <v>121</v>
      </c>
      <c r="B5" s="23">
        <v>100</v>
      </c>
      <c r="C5" s="23">
        <v>99.555048200818604</v>
      </c>
      <c r="D5" s="23">
        <v>101.23070524739279</v>
      </c>
      <c r="E5" s="23">
        <v>103.78394690888764</v>
      </c>
      <c r="F5" s="23">
        <v>104.65481993428767</v>
      </c>
      <c r="G5" s="23">
        <v>104.91718254260383</v>
      </c>
      <c r="H5" s="23">
        <v>110.66731888889946</v>
      </c>
      <c r="I5" s="23">
        <v>107.8381033834696</v>
      </c>
      <c r="J5" s="23">
        <v>110.3498392158083</v>
      </c>
      <c r="K5" s="23">
        <v>112.60207128460334</v>
      </c>
      <c r="L5" s="23">
        <v>114.15580010270753</v>
      </c>
      <c r="M5" s="23">
        <v>118.81917062346203</v>
      </c>
      <c r="N5" s="23">
        <v>112.43279525816682</v>
      </c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</row>
    <row r="6" spans="1:84" ht="12.95">
      <c r="A6" s="8" t="s">
        <v>122</v>
      </c>
      <c r="B6" s="23">
        <v>100</v>
      </c>
      <c r="C6" s="23">
        <v>102.62623506252058</v>
      </c>
      <c r="D6" s="23">
        <v>102.88173050312078</v>
      </c>
      <c r="E6" s="23">
        <v>105.62979503728049</v>
      </c>
      <c r="F6" s="23">
        <v>101.10057997024899</v>
      </c>
      <c r="G6" s="23">
        <v>101.35259151271714</v>
      </c>
      <c r="H6" s="23">
        <v>101.4674566051762</v>
      </c>
      <c r="I6" s="23">
        <v>99.750843906123578</v>
      </c>
      <c r="J6" s="23">
        <v>101.7487196669292</v>
      </c>
      <c r="K6" s="23">
        <v>96.797307759980271</v>
      </c>
      <c r="L6" s="23">
        <v>101.47410967337224</v>
      </c>
      <c r="M6" s="23">
        <v>101.66054607024952</v>
      </c>
      <c r="N6" s="23">
        <v>92.850251434005401</v>
      </c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</row>
    <row r="7" spans="1:84" ht="12.95">
      <c r="A7" s="8" t="s">
        <v>130</v>
      </c>
      <c r="B7" s="23">
        <v>100</v>
      </c>
      <c r="C7" s="23">
        <v>96.366817733258685</v>
      </c>
      <c r="D7" s="23">
        <v>95.109755103096447</v>
      </c>
      <c r="E7" s="23">
        <v>96.664975717168829</v>
      </c>
      <c r="F7" s="23">
        <v>91.92103158068258</v>
      </c>
      <c r="G7" s="23">
        <v>92.104471825762673</v>
      </c>
      <c r="H7" s="23">
        <v>91.769051093426</v>
      </c>
      <c r="I7" s="23">
        <v>89.828568365852519</v>
      </c>
      <c r="J7" s="23">
        <v>91.1646413223027</v>
      </c>
      <c r="K7" s="23">
        <v>84.818428195901745</v>
      </c>
      <c r="L7" s="23">
        <v>91.632803684782431</v>
      </c>
      <c r="M7" s="23">
        <v>88.423316113386576</v>
      </c>
      <c r="N7" s="23">
        <v>86.702284765431145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</row>
    <row r="8" spans="1:84" ht="12.95"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</row>
    <row r="9" spans="1:84" ht="12.95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</row>
    <row r="10" spans="1:84" ht="15.75">
      <c r="A10" s="269" t="s">
        <v>131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</row>
    <row r="11" spans="1:84" ht="12.95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</row>
    <row r="12" spans="1:84" ht="12.95"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</row>
    <row r="13" spans="1:84" ht="12.95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</row>
    <row r="14" spans="1:84" ht="12.95"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</row>
    <row r="15" spans="1:84" ht="12.95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</row>
    <row r="16" spans="1:84" ht="12.95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</row>
    <row r="17" spans="2:84" ht="12.95"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</row>
    <row r="18" spans="2:84" ht="12.95"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</row>
    <row r="19" spans="2:84" ht="12.95"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</row>
    <row r="20" spans="2:84" ht="12.95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</row>
    <row r="21" spans="2:84" ht="12.95"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</row>
    <row r="22" spans="2:84" ht="12.95"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</row>
    <row r="23" spans="2:84" ht="12.95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</row>
    <row r="24" spans="2:84" ht="12.95"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</row>
    <row r="25" spans="2:84" ht="12.95"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</row>
    <row r="26" spans="2:84" ht="12.95"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</row>
    <row r="27" spans="2:84" ht="12.95"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</row>
    <row r="39" spans="1:1" ht="12.95">
      <c r="A39" s="111" t="s">
        <v>125</v>
      </c>
    </row>
  </sheetData>
  <pageMargins left="0.51181102362204722" right="0.51181102362204722" top="0.74803149606299213" bottom="0.74803149606299213" header="0.31496062992125984" footer="0.31496062992125984"/>
  <pageSetup paperSize="9" scale="4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H42"/>
  <sheetViews>
    <sheetView topLeftCell="C11" zoomScale="80" zoomScaleNormal="80" workbookViewId="0">
      <selection activeCell="G56" sqref="G56"/>
    </sheetView>
  </sheetViews>
  <sheetFormatPr defaultColWidth="8.7109375" defaultRowHeight="12.75"/>
  <cols>
    <col min="1" max="1" width="9.140625" style="30" customWidth="1"/>
    <col min="2" max="2" width="1.28515625" style="8" customWidth="1"/>
    <col min="3" max="3" width="44.28515625" style="8" customWidth="1"/>
    <col min="4" max="16384" width="8.7109375" style="8"/>
  </cols>
  <sheetData>
    <row r="1" spans="1:86" ht="12.95">
      <c r="A1" s="366"/>
      <c r="C1" s="8" t="s">
        <v>132</v>
      </c>
    </row>
    <row r="2" spans="1:86" s="14" customFormat="1" ht="12.95">
      <c r="A2" s="29"/>
      <c r="D2" s="14">
        <v>2005</v>
      </c>
      <c r="E2" s="14">
        <v>2006</v>
      </c>
      <c r="F2" s="14">
        <v>2007</v>
      </c>
      <c r="G2" s="14">
        <v>2008</v>
      </c>
      <c r="H2" s="14">
        <v>2009</v>
      </c>
      <c r="I2" s="14">
        <v>2010</v>
      </c>
      <c r="J2" s="14">
        <v>2011</v>
      </c>
      <c r="K2" s="14">
        <v>2012</v>
      </c>
      <c r="L2" s="14">
        <v>2013</v>
      </c>
      <c r="M2" s="14">
        <v>2014</v>
      </c>
      <c r="N2" s="14">
        <v>2015</v>
      </c>
      <c r="O2" s="14">
        <v>2016</v>
      </c>
      <c r="P2" s="14">
        <v>2017</v>
      </c>
    </row>
    <row r="3" spans="1:86" ht="23.25" customHeight="1">
      <c r="A3" s="366">
        <v>1</v>
      </c>
      <c r="C3" s="8" t="s">
        <v>120</v>
      </c>
      <c r="D3" s="23">
        <v>100</v>
      </c>
      <c r="E3" s="23">
        <v>101.23442414140604</v>
      </c>
      <c r="F3" s="23">
        <v>104.62152430017628</v>
      </c>
      <c r="G3" s="23">
        <v>109.00587456083289</v>
      </c>
      <c r="H3" s="23">
        <v>102.63507535872378</v>
      </c>
      <c r="I3" s="23">
        <v>104.32008294616261</v>
      </c>
      <c r="J3" s="23">
        <v>111.80413063529586</v>
      </c>
      <c r="K3" s="23">
        <v>118.31965464328856</v>
      </c>
      <c r="L3" s="23">
        <v>122.5001750347764</v>
      </c>
      <c r="M3" s="23">
        <v>118.62203814871964</v>
      </c>
      <c r="N3" s="23">
        <v>118.0292217640454</v>
      </c>
      <c r="O3" s="23">
        <v>113.42715520579122</v>
      </c>
      <c r="P3" s="23">
        <v>119.94690905596941</v>
      </c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</row>
    <row r="4" spans="1:86" ht="23.25" customHeight="1">
      <c r="A4" s="366">
        <v>2</v>
      </c>
      <c r="C4" s="8" t="s">
        <v>121</v>
      </c>
      <c r="D4" s="23">
        <v>100</v>
      </c>
      <c r="E4" s="23">
        <v>102.27962247796938</v>
      </c>
      <c r="F4" s="23">
        <v>107.43477107681493</v>
      </c>
      <c r="G4" s="23">
        <v>112.95934401983966</v>
      </c>
      <c r="H4" s="23">
        <v>103.87029111333828</v>
      </c>
      <c r="I4" s="23">
        <v>106.44416940833258</v>
      </c>
      <c r="J4" s="23">
        <v>114.89712545578483</v>
      </c>
      <c r="K4" s="23">
        <v>121.36629049899784</v>
      </c>
      <c r="L4" s="23">
        <v>124.40195876360796</v>
      </c>
      <c r="M4" s="23">
        <v>118.0252329067885</v>
      </c>
      <c r="N4" s="23">
        <v>114.44024718188321</v>
      </c>
      <c r="O4" s="23">
        <v>111.24837250620186</v>
      </c>
      <c r="P4" s="23">
        <v>117.23923338176407</v>
      </c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</row>
    <row r="5" spans="1:86" ht="23.25" customHeight="1">
      <c r="A5" s="366">
        <v>3</v>
      </c>
      <c r="C5" s="8" t="s">
        <v>122</v>
      </c>
      <c r="D5" s="23">
        <v>100</v>
      </c>
      <c r="E5" s="23">
        <v>101.48859824079933</v>
      </c>
      <c r="F5" s="23">
        <v>105.23408683258839</v>
      </c>
      <c r="G5" s="23">
        <v>109.44257567751764</v>
      </c>
      <c r="H5" s="23">
        <v>105.12398334377085</v>
      </c>
      <c r="I5" s="23">
        <v>105.61023577613705</v>
      </c>
      <c r="J5" s="23">
        <v>112.51135908969798</v>
      </c>
      <c r="K5" s="23">
        <v>118.02780723746272</v>
      </c>
      <c r="L5" s="23">
        <v>122.52843510601835</v>
      </c>
      <c r="M5" s="23">
        <v>121.05331290914815</v>
      </c>
      <c r="N5" s="23">
        <v>122.33210897309677</v>
      </c>
      <c r="O5" s="23">
        <v>116.69338281150041</v>
      </c>
      <c r="P5" s="23">
        <v>122.94539438476839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</row>
    <row r="6" spans="1:86" ht="23.25" customHeight="1">
      <c r="A6" s="366">
        <v>4</v>
      </c>
      <c r="C6" s="8" t="s">
        <v>130</v>
      </c>
      <c r="D6" s="23">
        <v>100</v>
      </c>
      <c r="E6" s="23">
        <v>99.771055897966278</v>
      </c>
      <c r="F6" s="23">
        <v>100.64249244717107</v>
      </c>
      <c r="G6" s="23">
        <v>103.57260153223675</v>
      </c>
      <c r="H6" s="23">
        <v>100.12700129429361</v>
      </c>
      <c r="I6" s="23">
        <v>101.07691760872368</v>
      </c>
      <c r="J6" s="23">
        <v>107.44200090979341</v>
      </c>
      <c r="K6" s="23">
        <v>114.45399153507211</v>
      </c>
      <c r="L6" s="23">
        <v>120.13657609252634</v>
      </c>
      <c r="M6" s="23">
        <v>119.04330197361489</v>
      </c>
      <c r="N6" s="23">
        <v>121.99408888055959</v>
      </c>
      <c r="O6" s="23">
        <v>115.64769430237124</v>
      </c>
      <c r="P6" s="23">
        <v>123.08880985966567</v>
      </c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</row>
    <row r="7" spans="1:86" ht="12.95">
      <c r="A7" s="366">
        <v>5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</row>
    <row r="8" spans="1:86" ht="12.95">
      <c r="A8" s="366">
        <v>6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</row>
    <row r="9" spans="1:86" ht="12.95">
      <c r="A9" s="366">
        <v>7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</row>
    <row r="10" spans="1:86" ht="12.95">
      <c r="A10" s="366">
        <v>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</row>
    <row r="11" spans="1:86" ht="15">
      <c r="A11" s="366">
        <v>9</v>
      </c>
      <c r="C11" s="268" t="s">
        <v>133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</row>
    <row r="12" spans="1:86" ht="12.95">
      <c r="A12" s="366">
        <v>10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</row>
    <row r="13" spans="1:86" ht="12.95">
      <c r="A13" s="366">
        <v>11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</row>
    <row r="14" spans="1:86" ht="12.95">
      <c r="A14" s="366">
        <v>12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</row>
    <row r="15" spans="1:86" ht="12.95">
      <c r="A15" s="366">
        <v>13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</row>
    <row r="16" spans="1:86" ht="12.95">
      <c r="A16" s="366">
        <v>14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</row>
    <row r="17" spans="1:86" ht="12.95">
      <c r="A17" s="366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</row>
    <row r="18" spans="1:86" ht="12.95">
      <c r="A18" s="366">
        <v>16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</row>
    <row r="19" spans="1:86" ht="12.95">
      <c r="A19" s="366">
        <v>17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</row>
    <row r="20" spans="1:86" ht="12.95">
      <c r="A20" s="366">
        <v>18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</row>
    <row r="21" spans="1:86" ht="12.95">
      <c r="A21" s="366">
        <v>19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</row>
    <row r="22" spans="1:86" ht="12.95">
      <c r="A22" s="366">
        <v>20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</row>
    <row r="23" spans="1:86" ht="12.95">
      <c r="A23" s="366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</row>
    <row r="24" spans="1:86" ht="12.95">
      <c r="A24" s="366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</row>
    <row r="25" spans="1:86" ht="12.95">
      <c r="A25" s="366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</row>
    <row r="26" spans="1:86" ht="12.95">
      <c r="A26" s="366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</row>
    <row r="27" spans="1:86" ht="12.95">
      <c r="A27" s="366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</row>
    <row r="28" spans="1:86" ht="12.95">
      <c r="A28" s="366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</row>
    <row r="29" spans="1:86" ht="12.95">
      <c r="A29" s="366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</row>
    <row r="30" spans="1:86" ht="12.95">
      <c r="A30" s="366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</row>
    <row r="31" spans="1:86" ht="12.95">
      <c r="A31" s="366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</row>
    <row r="42" spans="3:3" ht="12.95">
      <c r="C42" s="111" t="s">
        <v>125</v>
      </c>
    </row>
  </sheetData>
  <pageMargins left="0.7" right="0.7" top="0.75" bottom="0.75" header="0.3" footer="0.3"/>
  <pageSetup paperSize="9" scale="54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41E28-CF20-4DEE-9371-9F8C3030999B}">
  <dimension ref="A1:M26"/>
  <sheetViews>
    <sheetView topLeftCell="A6" workbookViewId="0">
      <selection activeCell="A3" sqref="A3"/>
    </sheetView>
  </sheetViews>
  <sheetFormatPr defaultRowHeight="15"/>
  <cols>
    <col min="1" max="1" width="21.85546875" customWidth="1"/>
    <col min="2" max="13" width="10.7109375" bestFit="1" customWidth="1"/>
  </cols>
  <sheetData>
    <row r="1" spans="1:13">
      <c r="A1" t="s">
        <v>134</v>
      </c>
    </row>
    <row r="3" spans="1:13">
      <c r="B3" t="s">
        <v>135</v>
      </c>
      <c r="C3" t="s">
        <v>136</v>
      </c>
      <c r="D3" t="s">
        <v>137</v>
      </c>
      <c r="E3" t="s">
        <v>138</v>
      </c>
      <c r="F3" t="s">
        <v>139</v>
      </c>
      <c r="G3" t="s">
        <v>140</v>
      </c>
      <c r="H3" t="s">
        <v>141</v>
      </c>
      <c r="I3" t="s">
        <v>142</v>
      </c>
      <c r="J3" t="s">
        <v>143</v>
      </c>
      <c r="K3" t="s">
        <v>144</v>
      </c>
      <c r="L3" t="s">
        <v>145</v>
      </c>
      <c r="M3" t="s">
        <v>146</v>
      </c>
    </row>
    <row r="4" spans="1:13">
      <c r="A4" t="s">
        <v>147</v>
      </c>
      <c r="B4" s="403">
        <v>91.707619581120468</v>
      </c>
      <c r="C4" s="403">
        <v>99.762513895548693</v>
      </c>
      <c r="D4" s="403">
        <v>97.174056744476943</v>
      </c>
      <c r="E4" s="403">
        <v>96.461728878105575</v>
      </c>
      <c r="F4" s="403">
        <v>98.376920815778263</v>
      </c>
      <c r="G4" s="403">
        <v>98.084097841771637</v>
      </c>
      <c r="H4" s="403">
        <v>99.973887672233928</v>
      </c>
      <c r="I4" s="403">
        <v>99.950312992284253</v>
      </c>
      <c r="J4" s="403">
        <v>100.74102454337151</v>
      </c>
      <c r="K4" s="403">
        <v>99.100739940454645</v>
      </c>
      <c r="L4" s="403">
        <v>103.32048468527672</v>
      </c>
      <c r="M4" s="403">
        <v>96.537232640658459</v>
      </c>
    </row>
    <row r="5" spans="1:13">
      <c r="A5" t="s">
        <v>148</v>
      </c>
      <c r="B5" s="403">
        <v>100.93302209814314</v>
      </c>
      <c r="C5" s="403">
        <v>99.447027165311042</v>
      </c>
      <c r="D5" s="403">
        <v>96.270662355036563</v>
      </c>
      <c r="E5" s="403">
        <v>102.4974876022923</v>
      </c>
      <c r="F5" s="403">
        <v>96.496106087587833</v>
      </c>
      <c r="G5" s="403">
        <v>97.054177516006405</v>
      </c>
      <c r="H5" s="403">
        <v>99.776574378663128</v>
      </c>
      <c r="I5" s="403">
        <v>98.938582332362529</v>
      </c>
      <c r="J5" s="403">
        <v>98.981491244029328</v>
      </c>
      <c r="K5" s="403">
        <v>97.328992571865797</v>
      </c>
      <c r="L5" s="403">
        <v>99.703356131784702</v>
      </c>
      <c r="M5" s="403">
        <v>96.567909151650113</v>
      </c>
    </row>
    <row r="6" spans="1:13">
      <c r="A6" t="s">
        <v>149</v>
      </c>
      <c r="B6" s="403">
        <v>100.25171954017082</v>
      </c>
      <c r="C6" s="403">
        <v>93.451291796769638</v>
      </c>
      <c r="D6" s="403">
        <v>97.178987724815997</v>
      </c>
      <c r="E6" s="403">
        <v>89.337239061456231</v>
      </c>
      <c r="F6" s="403">
        <v>103.2913307558359</v>
      </c>
      <c r="G6" s="403">
        <v>99.37938789524803</v>
      </c>
      <c r="H6" s="403">
        <v>98.195197086982347</v>
      </c>
      <c r="I6" s="403">
        <v>97.380112779657296</v>
      </c>
      <c r="J6" s="403">
        <v>102.56720557019948</v>
      </c>
      <c r="K6" s="403">
        <v>98.924686073112809</v>
      </c>
      <c r="L6" s="403">
        <v>102.82928434753238</v>
      </c>
      <c r="M6" s="403">
        <v>98.028827186707872</v>
      </c>
    </row>
    <row r="7" spans="1:13">
      <c r="A7" t="s">
        <v>150</v>
      </c>
      <c r="B7" s="403">
        <v>93.956053725960658</v>
      </c>
      <c r="C7" s="403">
        <v>100.07069729959433</v>
      </c>
      <c r="D7" s="403">
        <v>95.050724201183655</v>
      </c>
      <c r="E7" s="403">
        <v>93.848713141786845</v>
      </c>
      <c r="F7" s="403">
        <v>96.922832666142568</v>
      </c>
      <c r="G7" s="403">
        <v>98.383572985528915</v>
      </c>
      <c r="H7" s="403">
        <v>99.428400848092522</v>
      </c>
      <c r="I7" s="403">
        <v>98.474622646344429</v>
      </c>
      <c r="J7" s="403">
        <v>100.03306086866222</v>
      </c>
      <c r="K7" s="403">
        <v>101.53326965514317</v>
      </c>
      <c r="L7" s="403">
        <v>103.90170674172981</v>
      </c>
      <c r="M7" s="403">
        <v>97.294523909155089</v>
      </c>
    </row>
    <row r="8" spans="1:13">
      <c r="A8" t="s">
        <v>151</v>
      </c>
      <c r="B8" s="403">
        <v>94.52448842224203</v>
      </c>
      <c r="C8" s="403">
        <v>91.729691030647672</v>
      </c>
      <c r="D8" s="403">
        <v>103.59851803431729</v>
      </c>
      <c r="E8" s="403">
        <v>96.772289056982856</v>
      </c>
      <c r="F8" s="403">
        <v>90.741501611040846</v>
      </c>
      <c r="G8" s="403">
        <v>98.110211131212651</v>
      </c>
      <c r="H8" s="403">
        <v>97.198961218809274</v>
      </c>
      <c r="I8" s="403">
        <v>105.89259704600617</v>
      </c>
      <c r="J8" s="403">
        <v>101.57178673948093</v>
      </c>
      <c r="K8" s="403">
        <v>90.296885100644303</v>
      </c>
      <c r="L8" s="403">
        <v>103.02314831400471</v>
      </c>
      <c r="M8" s="403">
        <v>99.687237730120785</v>
      </c>
    </row>
    <row r="9" spans="1:13">
      <c r="A9" t="s">
        <v>152</v>
      </c>
      <c r="B9" s="403">
        <v>94.255643426804028</v>
      </c>
      <c r="C9" s="403">
        <v>96.209540840109455</v>
      </c>
      <c r="D9" s="403">
        <v>101.17558606166199</v>
      </c>
      <c r="E9" s="403">
        <v>92.525844524816918</v>
      </c>
      <c r="F9" s="403">
        <v>100.68198770404241</v>
      </c>
      <c r="G9" s="403">
        <v>99.040594529045094</v>
      </c>
      <c r="H9" s="403">
        <v>98.893152851642213</v>
      </c>
      <c r="I9" s="403">
        <v>101.50985990105912</v>
      </c>
      <c r="J9" s="403">
        <v>101.35953406219762</v>
      </c>
      <c r="K9" s="403">
        <v>99.693955926350085</v>
      </c>
      <c r="L9" s="403">
        <v>101.12405361335335</v>
      </c>
      <c r="M9" s="403">
        <v>97.578476564294633</v>
      </c>
    </row>
    <row r="10" spans="1:13">
      <c r="A10" t="s">
        <v>153</v>
      </c>
      <c r="B10" s="403">
        <v>88.546369855264217</v>
      </c>
      <c r="C10" s="403">
        <v>101.26548016180466</v>
      </c>
      <c r="D10" s="403">
        <v>100.02393113081168</v>
      </c>
      <c r="E10" s="403">
        <v>90.595675706122037</v>
      </c>
      <c r="F10" s="403">
        <v>99.894681074884986</v>
      </c>
      <c r="G10" s="403">
        <v>100.77044816853056</v>
      </c>
      <c r="H10" s="403">
        <v>101.74802985374596</v>
      </c>
      <c r="I10" s="403">
        <v>101.14936411644999</v>
      </c>
      <c r="J10" s="403">
        <v>101.08788896444294</v>
      </c>
      <c r="K10" s="403">
        <v>97.869955964941738</v>
      </c>
      <c r="L10" s="403">
        <v>99.700584503092571</v>
      </c>
      <c r="M10" s="403">
        <v>97.220594991180917</v>
      </c>
    </row>
    <row r="11" spans="1:13">
      <c r="A11" t="s">
        <v>154</v>
      </c>
      <c r="B11" s="403">
        <v>96.0860844277382</v>
      </c>
      <c r="C11" s="403">
        <v>100.84466022064917</v>
      </c>
      <c r="D11" s="403">
        <v>99.323744062791604</v>
      </c>
      <c r="E11" s="403">
        <v>93.314723521053793</v>
      </c>
      <c r="F11" s="403">
        <v>94.204485433486951</v>
      </c>
      <c r="G11" s="403">
        <v>99.372221640913921</v>
      </c>
      <c r="H11" s="403">
        <v>97.232910851783899</v>
      </c>
      <c r="I11" s="403">
        <v>100.83387917211778</v>
      </c>
      <c r="J11" s="403">
        <v>100.62994991902723</v>
      </c>
      <c r="K11" s="403">
        <v>98.093902617529338</v>
      </c>
      <c r="L11" s="403">
        <v>103.77316116834203</v>
      </c>
      <c r="M11" s="403">
        <v>97.695089138966367</v>
      </c>
    </row>
    <row r="12" spans="1:13">
      <c r="A12" t="s">
        <v>155</v>
      </c>
      <c r="B12" s="403">
        <v>96.717982716009288</v>
      </c>
      <c r="C12" s="403">
        <v>98.495411030844366</v>
      </c>
      <c r="D12" s="403">
        <v>99.751350377332074</v>
      </c>
      <c r="E12" s="403">
        <v>90.723341822535559</v>
      </c>
      <c r="F12" s="403">
        <v>101.43074811993746</v>
      </c>
      <c r="G12" s="403">
        <v>99.295537799995444</v>
      </c>
      <c r="H12" s="403">
        <v>99.037924014777317</v>
      </c>
      <c r="I12" s="403">
        <v>99.609344405584238</v>
      </c>
      <c r="J12" s="403">
        <v>102.80353748294525</v>
      </c>
      <c r="K12" s="403">
        <v>98.72884372491572</v>
      </c>
      <c r="L12" s="403">
        <v>102.3159146589966</v>
      </c>
      <c r="M12" s="403">
        <v>97.695048635266616</v>
      </c>
    </row>
    <row r="13" spans="1:13">
      <c r="A13" t="s">
        <v>156</v>
      </c>
      <c r="B13" s="403">
        <v>85.851478042997215</v>
      </c>
      <c r="C13" s="403">
        <v>100.9845002887987</v>
      </c>
      <c r="D13" s="403">
        <v>102.1078206828723</v>
      </c>
      <c r="E13" s="403">
        <v>91.147686957476608</v>
      </c>
      <c r="F13" s="403">
        <v>96.909842863770422</v>
      </c>
      <c r="G13" s="403">
        <v>97.620931129855791</v>
      </c>
      <c r="H13" s="403">
        <v>107.93478517600053</v>
      </c>
      <c r="I13" s="403">
        <v>100.66727260349475</v>
      </c>
      <c r="J13" s="403">
        <v>101.15483535398326</v>
      </c>
      <c r="K13" s="403">
        <v>98.19159616540783</v>
      </c>
      <c r="L13" s="403">
        <v>102.34811311535729</v>
      </c>
      <c r="M13" s="403">
        <v>97.976455713605148</v>
      </c>
    </row>
    <row r="14" spans="1:13">
      <c r="A14" t="s">
        <v>157</v>
      </c>
      <c r="B14" s="403">
        <v>94.555611240925401</v>
      </c>
      <c r="C14" s="403">
        <v>100.12369305425301</v>
      </c>
      <c r="D14" s="403">
        <v>100.04580561255744</v>
      </c>
      <c r="E14" s="403">
        <v>96.192617850207654</v>
      </c>
      <c r="F14" s="403">
        <v>99.764019632138343</v>
      </c>
      <c r="G14" s="403">
        <v>97.497255584141314</v>
      </c>
      <c r="H14" s="403">
        <v>101.85157025327356</v>
      </c>
      <c r="I14" s="403">
        <v>100.67905088220701</v>
      </c>
      <c r="J14" s="403">
        <v>101.47940715913893</v>
      </c>
      <c r="K14" s="403">
        <v>98.673405662592302</v>
      </c>
      <c r="L14" s="403">
        <v>100.88661216231931</v>
      </c>
      <c r="M14" s="403">
        <v>96.770537400403455</v>
      </c>
    </row>
    <row r="15" spans="1:13">
      <c r="A15" t="s">
        <v>158</v>
      </c>
      <c r="B15" s="403">
        <v>97.343924129169835</v>
      </c>
      <c r="C15" s="403">
        <v>96.924158564798844</v>
      </c>
      <c r="D15" s="403">
        <v>94.341770815548102</v>
      </c>
      <c r="E15" s="403">
        <v>94.175922876949485</v>
      </c>
      <c r="F15" s="403">
        <v>100.51781146811895</v>
      </c>
      <c r="G15" s="403">
        <v>99.065162388425705</v>
      </c>
      <c r="H15" s="403">
        <v>98.568234297304969</v>
      </c>
      <c r="I15" s="403">
        <v>100.26150591260563</v>
      </c>
      <c r="J15" s="403">
        <v>102.52951587267501</v>
      </c>
      <c r="K15" s="403">
        <v>98.660904703017124</v>
      </c>
      <c r="L15" s="403">
        <v>103.52953541018275</v>
      </c>
      <c r="M15" s="403">
        <v>97.763124867663947</v>
      </c>
    </row>
    <row r="16" spans="1:13">
      <c r="A16" t="s">
        <v>159</v>
      </c>
      <c r="B16" s="403">
        <v>101.98326736489129</v>
      </c>
      <c r="C16" s="403">
        <v>98.474055594744229</v>
      </c>
      <c r="D16" s="403">
        <v>95.317967890704423</v>
      </c>
      <c r="E16" s="403">
        <v>95.435571425457539</v>
      </c>
      <c r="F16" s="403">
        <v>98.158382150861186</v>
      </c>
      <c r="G16" s="403">
        <v>98.677190313351574</v>
      </c>
      <c r="H16" s="403">
        <v>101.01981760640338</v>
      </c>
      <c r="I16" s="403">
        <v>101.25665111744382</v>
      </c>
      <c r="J16" s="403">
        <v>102.31077288236952</v>
      </c>
      <c r="K16" s="403">
        <v>94.714317172097083</v>
      </c>
      <c r="L16" s="403">
        <v>102.56277422895572</v>
      </c>
      <c r="M16" s="403">
        <v>98.117280891093699</v>
      </c>
    </row>
    <row r="17" spans="1:13">
      <c r="A17" t="s">
        <v>160</v>
      </c>
      <c r="B17" s="403">
        <v>97.118438334329397</v>
      </c>
      <c r="C17" s="403">
        <v>102.54339483709514</v>
      </c>
      <c r="D17" s="403">
        <v>101.2110053500467</v>
      </c>
      <c r="E17" s="403">
        <v>94.822912622713289</v>
      </c>
      <c r="F17" s="403">
        <v>97.968656349904506</v>
      </c>
      <c r="G17" s="403">
        <v>97.952098688269245</v>
      </c>
      <c r="H17" s="403">
        <v>103.86721966999035</v>
      </c>
      <c r="I17" s="403">
        <v>100.01330690153853</v>
      </c>
      <c r="J17" s="403">
        <v>101.77176315265972</v>
      </c>
      <c r="K17" s="403">
        <v>99.048837974006986</v>
      </c>
      <c r="L17" s="403">
        <v>100.63058001840864</v>
      </c>
      <c r="M17" s="403">
        <v>95.575048527338154</v>
      </c>
    </row>
    <row r="18" spans="1:13">
      <c r="A18" t="s">
        <v>161</v>
      </c>
      <c r="B18" s="403">
        <v>100.52595354589182</v>
      </c>
      <c r="C18" s="403">
        <v>97.064435870578777</v>
      </c>
      <c r="D18" s="403">
        <v>95.52706130460318</v>
      </c>
      <c r="E18" s="403">
        <v>95.391401524358429</v>
      </c>
      <c r="F18" s="403">
        <v>101.31182761435802</v>
      </c>
      <c r="G18" s="403">
        <v>99.646744196837062</v>
      </c>
      <c r="H18" s="403">
        <v>98.973343668643551</v>
      </c>
      <c r="I18" s="403">
        <v>102.63960876178035</v>
      </c>
      <c r="J18" s="403">
        <v>103.60589216439232</v>
      </c>
      <c r="K18" s="403">
        <v>97.728534571922637</v>
      </c>
      <c r="L18" s="403">
        <v>99.636728926411223</v>
      </c>
      <c r="M18" s="403">
        <v>98.366670240648176</v>
      </c>
    </row>
    <row r="19" spans="1:13">
      <c r="A19" t="s">
        <v>162</v>
      </c>
      <c r="B19" s="403">
        <v>93.239582551326578</v>
      </c>
      <c r="C19" s="403">
        <v>95.67477869523421</v>
      </c>
      <c r="D19" s="403">
        <v>98.271853390668468</v>
      </c>
      <c r="E19" s="403">
        <v>94.582174625232454</v>
      </c>
      <c r="F19" s="403">
        <v>99.70223776381269</v>
      </c>
      <c r="G19" s="403">
        <v>100.9368912329594</v>
      </c>
      <c r="H19" s="403">
        <v>101.71345595136513</v>
      </c>
      <c r="I19" s="403">
        <v>100.81019840179069</v>
      </c>
      <c r="J19" s="403">
        <v>101.80372383826521</v>
      </c>
      <c r="K19" s="403">
        <v>97.104149356624717</v>
      </c>
      <c r="L19" s="403">
        <v>100.27413359694279</v>
      </c>
      <c r="M19" s="403">
        <v>101.1907924818471</v>
      </c>
    </row>
    <row r="20" spans="1:13">
      <c r="A20" t="s">
        <v>163</v>
      </c>
      <c r="B20" s="403">
        <v>90.885046319444257</v>
      </c>
      <c r="C20" s="403">
        <v>100.66023863328435</v>
      </c>
      <c r="D20" s="403">
        <v>102.23858552529508</v>
      </c>
      <c r="E20" s="403">
        <v>95.204623505479006</v>
      </c>
      <c r="F20" s="403">
        <v>98.395507585910991</v>
      </c>
      <c r="G20" s="403">
        <v>99.073786225651645</v>
      </c>
      <c r="H20" s="403">
        <v>102.66174968156965</v>
      </c>
      <c r="I20" s="403">
        <v>100.59230400725883</v>
      </c>
      <c r="J20" s="403">
        <v>103.66610301186464</v>
      </c>
      <c r="K20" s="403">
        <v>96.593670287722858</v>
      </c>
      <c r="L20" s="403">
        <v>101.84131012930135</v>
      </c>
      <c r="M20" s="403">
        <v>95.728063824729986</v>
      </c>
    </row>
    <row r="21" spans="1:13">
      <c r="A21" t="s">
        <v>164</v>
      </c>
      <c r="B21" s="403">
        <v>104.63216437657894</v>
      </c>
      <c r="C21" s="403">
        <v>90.457212517047168</v>
      </c>
      <c r="D21" s="403">
        <v>95.261395232035952</v>
      </c>
      <c r="E21" s="403">
        <v>93.016444118363594</v>
      </c>
      <c r="F21" s="403">
        <v>100.15560506227024</v>
      </c>
      <c r="G21" s="403">
        <v>99.186969217645455</v>
      </c>
      <c r="H21" s="403">
        <v>100.87024698229156</v>
      </c>
      <c r="I21" s="403">
        <v>101.12486958242737</v>
      </c>
      <c r="J21" s="403">
        <v>103.75929441442653</v>
      </c>
      <c r="K21" s="403">
        <v>99.147918810415476</v>
      </c>
      <c r="L21" s="403">
        <v>100.98969147488353</v>
      </c>
      <c r="M21" s="403">
        <v>97.949435532624932</v>
      </c>
    </row>
    <row r="22" spans="1:13">
      <c r="A22" t="s">
        <v>165</v>
      </c>
      <c r="B22" s="403">
        <v>96.352116553378409</v>
      </c>
      <c r="C22" s="403">
        <v>96.528382515738514</v>
      </c>
      <c r="D22" s="403">
        <v>97.102268483557225</v>
      </c>
      <c r="E22" s="403">
        <v>96.054546009026751</v>
      </c>
      <c r="F22" s="403">
        <v>100.98885926648271</v>
      </c>
      <c r="G22" s="403">
        <v>100.33561738499397</v>
      </c>
      <c r="H22" s="403">
        <v>101.67134985581411</v>
      </c>
      <c r="I22" s="403">
        <v>100.86654410538645</v>
      </c>
      <c r="J22" s="403">
        <v>102.28371175919978</v>
      </c>
      <c r="K22" s="403">
        <v>95.920416788076764</v>
      </c>
      <c r="L22" s="403">
        <v>100.71797210489606</v>
      </c>
      <c r="M22" s="403">
        <v>97.693970658559053</v>
      </c>
    </row>
    <row r="23" spans="1:13">
      <c r="A23" t="s">
        <v>166</v>
      </c>
      <c r="B23" s="403">
        <v>98.567006557780417</v>
      </c>
      <c r="C23" s="403">
        <v>99.089906524989686</v>
      </c>
      <c r="D23" s="403">
        <v>95.027398648200347</v>
      </c>
      <c r="E23" s="403">
        <v>96.672515475335302</v>
      </c>
      <c r="F23" s="403">
        <v>102.39012878244804</v>
      </c>
      <c r="G23" s="403">
        <v>95.548705597437504</v>
      </c>
      <c r="H23" s="403">
        <v>98.716611305820422</v>
      </c>
      <c r="I23" s="403">
        <v>99.55160809407684</v>
      </c>
      <c r="J23" s="403">
        <v>101.74829115516522</v>
      </c>
      <c r="K23" s="403">
        <v>100.80218577819163</v>
      </c>
      <c r="L23" s="403">
        <v>104.70049178544589</v>
      </c>
      <c r="M23" s="403">
        <v>95.125099238396572</v>
      </c>
    </row>
    <row r="24" spans="1:13">
      <c r="A24" t="s">
        <v>15</v>
      </c>
      <c r="B24" s="403">
        <v>95.920285312396615</v>
      </c>
      <c r="C24" s="403">
        <v>97.771190663838183</v>
      </c>
      <c r="D24" s="403">
        <v>97.650245421702266</v>
      </c>
      <c r="E24" s="403">
        <v>94.055076650910181</v>
      </c>
      <c r="F24" s="403">
        <v>98.89804802577072</v>
      </c>
      <c r="G24" s="403">
        <v>98.845220057255759</v>
      </c>
      <c r="H24" s="403">
        <v>99.253454567140736</v>
      </c>
      <c r="I24" s="403">
        <v>100.60043910395373</v>
      </c>
      <c r="J24" s="403">
        <v>101.66250772377599</v>
      </c>
      <c r="K24" s="403">
        <v>98.695812247262737</v>
      </c>
      <c r="L24" s="403">
        <v>102.60952134450518</v>
      </c>
      <c r="M24" s="403">
        <v>97.698238298157321</v>
      </c>
    </row>
    <row r="25" spans="1:13">
      <c r="B25" s="403"/>
      <c r="C25" s="403"/>
      <c r="D25" s="403"/>
      <c r="E25" s="403"/>
      <c r="F25" s="403"/>
      <c r="G25" s="403"/>
      <c r="H25" s="403"/>
      <c r="I25" s="403"/>
      <c r="J25" s="403"/>
      <c r="K25" s="403"/>
      <c r="L25" s="403"/>
      <c r="M25" s="403"/>
    </row>
    <row r="26" spans="1:13">
      <c r="A26" t="s">
        <v>125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31"/>
  <sheetViews>
    <sheetView zoomScale="80" zoomScaleNormal="80" workbookViewId="0">
      <selection activeCell="G42" sqref="G42"/>
    </sheetView>
  </sheetViews>
  <sheetFormatPr defaultColWidth="8.7109375" defaultRowHeight="12.75"/>
  <cols>
    <col min="1" max="1" width="35.140625" style="8" customWidth="1"/>
    <col min="2" max="2" width="11.5703125" style="8" customWidth="1"/>
    <col min="3" max="3" width="13" style="8" customWidth="1"/>
    <col min="4" max="4" width="9.28515625" style="8" bestFit="1" customWidth="1"/>
    <col min="5" max="5" width="12.7109375" style="8" customWidth="1"/>
    <col min="6" max="6" width="1.42578125" style="8" customWidth="1"/>
    <col min="7" max="7" width="13" style="8" customWidth="1"/>
    <col min="8" max="8" width="13.42578125" style="8" customWidth="1"/>
    <col min="9" max="9" width="12.85546875" style="8" customWidth="1"/>
    <col min="10" max="12" width="8.7109375" style="8"/>
    <col min="13" max="13" width="27.140625" style="8" bestFit="1" customWidth="1"/>
    <col min="14" max="14" width="3" style="8" bestFit="1" customWidth="1"/>
    <col min="15" max="15" width="26" style="8" bestFit="1" customWidth="1"/>
    <col min="16" max="16384" width="8.7109375" style="8"/>
  </cols>
  <sheetData>
    <row r="1" spans="1:12" ht="12.95">
      <c r="A1" s="16" t="s">
        <v>167</v>
      </c>
    </row>
    <row r="2" spans="1:12" ht="12.95">
      <c r="A2" s="16"/>
    </row>
    <row r="3" spans="1:12" ht="12.95">
      <c r="A3" s="17"/>
      <c r="B3" s="10"/>
      <c r="C3" s="10"/>
      <c r="D3" s="10"/>
      <c r="E3" s="10"/>
      <c r="F3" s="10"/>
      <c r="G3" s="10"/>
      <c r="H3" s="10"/>
      <c r="I3" s="18" t="s">
        <v>168</v>
      </c>
    </row>
    <row r="4" spans="1:12" ht="12.95">
      <c r="B4" s="390" t="s">
        <v>169</v>
      </c>
      <c r="C4" s="390"/>
      <c r="D4" s="390"/>
      <c r="E4" s="390"/>
      <c r="F4" s="9"/>
      <c r="G4" s="390" t="s">
        <v>170</v>
      </c>
      <c r="H4" s="390"/>
      <c r="I4" s="390"/>
    </row>
    <row r="5" spans="1:12" ht="25.5">
      <c r="A5" s="10" t="s">
        <v>171</v>
      </c>
      <c r="B5" s="370" t="s">
        <v>172</v>
      </c>
      <c r="C5" s="370" t="s">
        <v>173</v>
      </c>
      <c r="D5" s="370" t="s">
        <v>174</v>
      </c>
      <c r="E5" s="11" t="s">
        <v>175</v>
      </c>
      <c r="F5" s="11"/>
      <c r="G5" s="370" t="s">
        <v>176</v>
      </c>
      <c r="H5" s="370" t="s">
        <v>177</v>
      </c>
      <c r="I5" s="11" t="s">
        <v>175</v>
      </c>
    </row>
    <row r="6" spans="1:12" ht="12.95">
      <c r="A6" s="8" t="s">
        <v>147</v>
      </c>
      <c r="B6" s="12">
        <v>1616.37834499935</v>
      </c>
      <c r="C6" s="12">
        <v>1482.8701424735</v>
      </c>
      <c r="D6" s="12">
        <v>400.16271061504199</v>
      </c>
      <c r="E6" s="12">
        <v>3499.4111980878902</v>
      </c>
      <c r="F6" s="12"/>
      <c r="G6" s="12">
        <v>332.36526814581799</v>
      </c>
      <c r="H6" s="12">
        <v>36.4830993884893</v>
      </c>
      <c r="I6" s="12">
        <v>3795.2933668452197</v>
      </c>
    </row>
    <row r="7" spans="1:12" ht="12.95">
      <c r="A7" s="8" t="s">
        <v>148</v>
      </c>
      <c r="B7" s="12">
        <v>7.1570417969098896</v>
      </c>
      <c r="C7" s="12">
        <v>46.7138228563486</v>
      </c>
      <c r="D7" s="12">
        <v>13.3484827015851</v>
      </c>
      <c r="E7" s="12">
        <v>67.219347354843606</v>
      </c>
      <c r="F7" s="12"/>
      <c r="G7" s="12">
        <v>22.761552454829701</v>
      </c>
      <c r="H7" s="12">
        <v>0.67616367921246801</v>
      </c>
      <c r="I7" s="12">
        <v>89.30473613046081</v>
      </c>
    </row>
    <row r="8" spans="1:12" ht="12.95">
      <c r="A8" s="8" t="s">
        <v>149</v>
      </c>
      <c r="B8" s="12">
        <v>427.90835870969403</v>
      </c>
      <c r="C8" s="12">
        <v>84.899521608482488</v>
      </c>
      <c r="D8" s="12">
        <v>47.060439962182201</v>
      </c>
      <c r="E8" s="12">
        <v>559.86832028035906</v>
      </c>
      <c r="F8" s="12"/>
      <c r="G8" s="12">
        <v>58.199960075813898</v>
      </c>
      <c r="H8" s="12">
        <v>4.1380589877953202</v>
      </c>
      <c r="I8" s="12">
        <v>613.93022136837806</v>
      </c>
    </row>
    <row r="9" spans="1:12" ht="12.95">
      <c r="A9" s="8" t="s">
        <v>150</v>
      </c>
      <c r="B9" s="12">
        <v>1899.48410187128</v>
      </c>
      <c r="C9" s="12">
        <v>4501.8651306311203</v>
      </c>
      <c r="D9" s="12">
        <v>573.836390251696</v>
      </c>
      <c r="E9" s="12">
        <v>6975.1856227541002</v>
      </c>
      <c r="F9" s="12"/>
      <c r="G9" s="12">
        <v>627.06761595236105</v>
      </c>
      <c r="H9" s="12">
        <v>70.145961893525993</v>
      </c>
      <c r="I9" s="12">
        <v>7532.1072768129397</v>
      </c>
      <c r="L9" s="13"/>
    </row>
    <row r="10" spans="1:12" ht="12.95">
      <c r="A10" s="8" t="s">
        <v>178</v>
      </c>
      <c r="B10" s="12">
        <v>731.83562646105111</v>
      </c>
      <c r="C10" s="12">
        <v>427.73440516317004</v>
      </c>
      <c r="D10" s="12">
        <v>137.18936851557399</v>
      </c>
      <c r="E10" s="12">
        <v>1296.7594001397899</v>
      </c>
      <c r="F10" s="12"/>
      <c r="G10" s="12">
        <v>552.07908264734499</v>
      </c>
      <c r="H10" s="12">
        <v>7.8837536925370699</v>
      </c>
      <c r="I10" s="12">
        <v>1840.9547290946</v>
      </c>
      <c r="L10" s="13"/>
    </row>
    <row r="11" spans="1:12" ht="12.95">
      <c r="A11" s="8" t="s">
        <v>152</v>
      </c>
      <c r="B11" s="12">
        <v>2788.5302485669104</v>
      </c>
      <c r="C11" s="12">
        <v>2182.1684149222901</v>
      </c>
      <c r="D11" s="12">
        <v>675.61275963927596</v>
      </c>
      <c r="E11" s="12">
        <v>5646.3114231284799</v>
      </c>
      <c r="F11" s="12"/>
      <c r="G11" s="12">
        <v>363.28242654248504</v>
      </c>
      <c r="H11" s="12">
        <v>90.919753407045093</v>
      </c>
      <c r="I11" s="12">
        <v>5918.6740962639196</v>
      </c>
      <c r="L11" s="13"/>
    </row>
    <row r="12" spans="1:12" ht="12.95">
      <c r="A12" s="8" t="s">
        <v>153</v>
      </c>
      <c r="B12" s="12">
        <v>567.92091571876392</v>
      </c>
      <c r="C12" s="12">
        <v>377.68106407065898</v>
      </c>
      <c r="D12" s="12">
        <v>149.95325835159701</v>
      </c>
      <c r="E12" s="12">
        <v>1095.55523814102</v>
      </c>
      <c r="F12" s="12"/>
      <c r="G12" s="12">
        <v>129.260576709215</v>
      </c>
      <c r="H12" s="12">
        <v>6.1836590596396199</v>
      </c>
      <c r="I12" s="12">
        <v>1218.6321557905899</v>
      </c>
      <c r="L12" s="13"/>
    </row>
    <row r="13" spans="1:12" ht="12.95">
      <c r="A13" s="8" t="s">
        <v>154</v>
      </c>
      <c r="B13" s="12">
        <v>2770.3139233131101</v>
      </c>
      <c r="C13" s="12">
        <v>2592.4232842726601</v>
      </c>
      <c r="D13" s="12">
        <v>773.42621463411103</v>
      </c>
      <c r="E13" s="12">
        <v>6136.16342221988</v>
      </c>
      <c r="F13" s="12"/>
      <c r="G13" s="12">
        <v>558.81373475289297</v>
      </c>
      <c r="H13" s="12">
        <v>93.760370818588001</v>
      </c>
      <c r="I13" s="12">
        <v>6601.2167861541802</v>
      </c>
      <c r="L13" s="13"/>
    </row>
    <row r="14" spans="1:12" ht="12.95">
      <c r="A14" s="8" t="s">
        <v>155</v>
      </c>
      <c r="B14" s="12">
        <v>1696.5140216150301</v>
      </c>
      <c r="C14" s="12">
        <v>498.57218328993497</v>
      </c>
      <c r="D14" s="12">
        <v>301.48088719455103</v>
      </c>
      <c r="E14" s="12">
        <v>2496.5670920995199</v>
      </c>
      <c r="F14" s="12"/>
      <c r="G14" s="12">
        <v>429.48144097012505</v>
      </c>
      <c r="H14" s="12">
        <v>20.441384756293598</v>
      </c>
      <c r="I14" s="12">
        <v>2905.6071483133501</v>
      </c>
      <c r="L14" s="13"/>
    </row>
    <row r="15" spans="1:12" ht="12.95">
      <c r="A15" s="8" t="s">
        <v>156</v>
      </c>
      <c r="B15" s="12">
        <v>297.92378577775798</v>
      </c>
      <c r="C15" s="12">
        <v>295.74095561156201</v>
      </c>
      <c r="D15" s="12">
        <v>121.37021012035099</v>
      </c>
      <c r="E15" s="12">
        <v>715.03495150967103</v>
      </c>
      <c r="F15" s="12"/>
      <c r="G15" s="12">
        <v>85.718248930047494</v>
      </c>
      <c r="H15" s="12">
        <v>6.2006140529660394</v>
      </c>
      <c r="I15" s="12">
        <v>794.55258638675195</v>
      </c>
      <c r="L15" s="13"/>
    </row>
    <row r="16" spans="1:12" ht="12.95">
      <c r="A16" s="8" t="s">
        <v>157</v>
      </c>
      <c r="B16" s="12">
        <v>495.812920730901</v>
      </c>
      <c r="C16" s="12">
        <v>384.71092815902199</v>
      </c>
      <c r="D16" s="12">
        <v>252.98171324910402</v>
      </c>
      <c r="E16" s="12">
        <v>1133.5055621390302</v>
      </c>
      <c r="F16" s="12"/>
      <c r="G16" s="12">
        <v>153.685630009205</v>
      </c>
      <c r="H16" s="12">
        <v>16.142873953935101</v>
      </c>
      <c r="I16" s="12">
        <v>1271.0483181943</v>
      </c>
      <c r="L16" s="13"/>
    </row>
    <row r="17" spans="1:12" ht="12.95">
      <c r="A17" s="8" t="s">
        <v>158</v>
      </c>
      <c r="B17" s="12">
        <v>1615.91041475713</v>
      </c>
      <c r="C17" s="12">
        <v>721.16703326269101</v>
      </c>
      <c r="D17" s="12">
        <v>369.048961638121</v>
      </c>
      <c r="E17" s="12">
        <v>2706.1264096579398</v>
      </c>
      <c r="F17" s="12"/>
      <c r="G17" s="12">
        <v>227.751399360074</v>
      </c>
      <c r="H17" s="12">
        <v>84.546969296982908</v>
      </c>
      <c r="I17" s="12">
        <v>2849.3308397210303</v>
      </c>
      <c r="L17" s="13"/>
    </row>
    <row r="18" spans="1:12" ht="12.95">
      <c r="A18" s="8" t="s">
        <v>159</v>
      </c>
      <c r="B18" s="12">
        <v>994.05265229168106</v>
      </c>
      <c r="C18" s="12">
        <v>289.63118328259401</v>
      </c>
      <c r="D18" s="12">
        <v>174.21216539689598</v>
      </c>
      <c r="E18" s="12">
        <v>1457.89600097117</v>
      </c>
      <c r="F18" s="12"/>
      <c r="G18" s="12">
        <v>106.966820576692</v>
      </c>
      <c r="H18" s="12">
        <v>50.116683725553706</v>
      </c>
      <c r="I18" s="12">
        <v>1514.7461378223099</v>
      </c>
      <c r="L18" s="13"/>
    </row>
    <row r="19" spans="1:12" ht="12.95">
      <c r="A19" s="8" t="s">
        <v>160</v>
      </c>
      <c r="B19" s="12">
        <v>208.56794648827002</v>
      </c>
      <c r="C19" s="12">
        <v>195.225027949208</v>
      </c>
      <c r="D19" s="12">
        <v>92.632437305019394</v>
      </c>
      <c r="E19" s="12">
        <v>496.42541174249698</v>
      </c>
      <c r="F19" s="12"/>
      <c r="G19" s="12">
        <v>33.1175513008154</v>
      </c>
      <c r="H19" s="12">
        <v>8.4809829939243304</v>
      </c>
      <c r="I19" s="12">
        <v>521.06198004938801</v>
      </c>
      <c r="L19" s="13"/>
    </row>
    <row r="20" spans="1:12" ht="12.95">
      <c r="A20" s="8" t="s">
        <v>161</v>
      </c>
      <c r="B20" s="12">
        <v>2194.4057511522701</v>
      </c>
      <c r="C20" s="12">
        <v>690.09673912805204</v>
      </c>
      <c r="D20" s="12">
        <v>441.53037671731204</v>
      </c>
      <c r="E20" s="12">
        <v>3326.0328669976402</v>
      </c>
      <c r="F20" s="12"/>
      <c r="G20" s="12">
        <v>185.24733493859</v>
      </c>
      <c r="H20" s="12">
        <v>123.55733487555599</v>
      </c>
      <c r="I20" s="12">
        <v>3387.7228670606701</v>
      </c>
      <c r="L20" s="13"/>
    </row>
    <row r="21" spans="1:12" ht="12.95">
      <c r="A21" s="8" t="s">
        <v>162</v>
      </c>
      <c r="B21" s="12">
        <v>3458.9729649806</v>
      </c>
      <c r="C21" s="12">
        <v>334.322043700753</v>
      </c>
      <c r="D21" s="12">
        <v>690.76380731283609</v>
      </c>
      <c r="E21" s="12">
        <v>4484.0588159941899</v>
      </c>
      <c r="F21" s="12"/>
      <c r="G21" s="12">
        <v>210.99304873561098</v>
      </c>
      <c r="H21" s="12">
        <v>118.916761126955</v>
      </c>
      <c r="I21" s="12">
        <v>4576.13510360284</v>
      </c>
      <c r="L21" s="13"/>
    </row>
    <row r="22" spans="1:12" ht="12.95">
      <c r="A22" s="8" t="s">
        <v>163</v>
      </c>
      <c r="B22" s="12">
        <v>454.02967053303001</v>
      </c>
      <c r="C22" s="12">
        <v>161.36814251261802</v>
      </c>
      <c r="D22" s="12">
        <v>235.60961868194798</v>
      </c>
      <c r="E22" s="12">
        <v>851.00743172759599</v>
      </c>
      <c r="F22" s="12"/>
      <c r="G22" s="12">
        <v>42.670335152995399</v>
      </c>
      <c r="H22" s="12">
        <v>20.825327552759603</v>
      </c>
      <c r="I22" s="12">
        <v>872.85243932783192</v>
      </c>
      <c r="L22" s="13"/>
    </row>
    <row r="23" spans="1:12" ht="12.95">
      <c r="A23" s="8" t="s">
        <v>164</v>
      </c>
      <c r="B23" s="12">
        <v>1545.0822774184601</v>
      </c>
      <c r="C23" s="12">
        <v>255.92750373332302</v>
      </c>
      <c r="D23" s="12">
        <v>323.46772330260103</v>
      </c>
      <c r="E23" s="12">
        <v>2124.4775044543903</v>
      </c>
      <c r="F23" s="12"/>
      <c r="G23" s="12">
        <v>107.690732205033</v>
      </c>
      <c r="H23" s="12">
        <v>55.791864307354501</v>
      </c>
      <c r="I23" s="12">
        <v>2176.3763723520701</v>
      </c>
      <c r="L23" s="13"/>
    </row>
    <row r="24" spans="1:12" ht="12.95">
      <c r="A24" s="8" t="s">
        <v>165</v>
      </c>
      <c r="B24" s="12">
        <v>3048.9460306448</v>
      </c>
      <c r="C24" s="12">
        <v>497.64056250926399</v>
      </c>
      <c r="D24" s="12">
        <v>768.96153707779399</v>
      </c>
      <c r="E24" s="12">
        <v>4315.5481302318603</v>
      </c>
      <c r="F24" s="12"/>
      <c r="G24" s="12">
        <v>183.90050863007298</v>
      </c>
      <c r="H24" s="12">
        <v>105.60439198677599</v>
      </c>
      <c r="I24" s="12">
        <v>4393.84424687516</v>
      </c>
      <c r="L24" s="13"/>
    </row>
    <row r="25" spans="1:12" ht="12.95">
      <c r="A25" s="8" t="s">
        <v>166</v>
      </c>
      <c r="B25" s="12">
        <v>689.79783191218405</v>
      </c>
      <c r="C25" s="12">
        <v>693.321241453781</v>
      </c>
      <c r="D25" s="12">
        <v>289.05093733240295</v>
      </c>
      <c r="E25" s="12">
        <v>1672.1700106983699</v>
      </c>
      <c r="F25" s="12"/>
      <c r="G25" s="12">
        <v>159.146731909979</v>
      </c>
      <c r="H25" s="12">
        <v>38.973990444110505</v>
      </c>
      <c r="I25" s="12">
        <v>1792.34275216424</v>
      </c>
      <c r="L25" s="13"/>
    </row>
    <row r="26" spans="1:12" s="14" customFormat="1" ht="12.95">
      <c r="A26" s="14" t="s">
        <v>15</v>
      </c>
      <c r="B26" s="15">
        <v>27509.544829739203</v>
      </c>
      <c r="C26" s="15">
        <v>16714.079330591001</v>
      </c>
      <c r="D26" s="15">
        <v>6831.7</v>
      </c>
      <c r="E26" s="15">
        <v>51055.324160330201</v>
      </c>
      <c r="F26" s="15"/>
      <c r="G26" s="15">
        <v>4570.2</v>
      </c>
      <c r="H26" s="15">
        <v>959.79</v>
      </c>
      <c r="I26" s="15">
        <v>54665.734160330197</v>
      </c>
    </row>
    <row r="27" spans="1:12" ht="12.95">
      <c r="A27" s="14" t="s">
        <v>121</v>
      </c>
      <c r="B27" s="15">
        <v>10809.52856143707</v>
      </c>
      <c r="C27" s="15">
        <v>11696.355785998232</v>
      </c>
      <c r="D27" s="15">
        <v>2770.5896246710631</v>
      </c>
      <c r="E27" s="15">
        <v>25276.473972106363</v>
      </c>
      <c r="F27" s="15"/>
      <c r="G27" s="15">
        <v>2643.8302172807598</v>
      </c>
      <c r="H27" s="15">
        <v>310.19082092683283</v>
      </c>
      <c r="I27" s="15">
        <v>27610.11336846029</v>
      </c>
    </row>
    <row r="28" spans="1:12" ht="12.95">
      <c r="A28" s="14" t="s">
        <v>122</v>
      </c>
      <c r="B28" s="15">
        <v>4106.1611428808183</v>
      </c>
      <c r="C28" s="15">
        <v>1900.1911003232101</v>
      </c>
      <c r="D28" s="15">
        <v>1044.8817722021274</v>
      </c>
      <c r="E28" s="15">
        <v>7051.234015406154</v>
      </c>
      <c r="F28" s="15"/>
      <c r="G28" s="15">
        <v>896.63671926945096</v>
      </c>
      <c r="H28" s="15">
        <v>127.33184206017765</v>
      </c>
      <c r="I28" s="15">
        <v>7820.5388926154283</v>
      </c>
    </row>
    <row r="29" spans="1:12" ht="12.95">
      <c r="A29" s="270" t="s">
        <v>123</v>
      </c>
      <c r="B29" s="271">
        <v>12593.855125421296</v>
      </c>
      <c r="C29" s="271">
        <v>3117.5324442695928</v>
      </c>
      <c r="D29" s="271">
        <v>3016.228603126809</v>
      </c>
      <c r="E29" s="271">
        <v>18727.616172817703</v>
      </c>
      <c r="F29" s="271"/>
      <c r="G29" s="271">
        <v>1029.7330634497889</v>
      </c>
      <c r="H29" s="271">
        <v>522.26733701298951</v>
      </c>
      <c r="I29" s="271">
        <v>19235.081899254499</v>
      </c>
    </row>
    <row r="31" spans="1:12" ht="14.45">
      <c r="A31" s="346" t="s">
        <v>125</v>
      </c>
    </row>
  </sheetData>
  <mergeCells count="2">
    <mergeCell ref="B4:E4"/>
    <mergeCell ref="G4:I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K38"/>
  <sheetViews>
    <sheetView zoomScale="80" zoomScaleNormal="80" workbookViewId="0">
      <selection activeCell="A2" sqref="A2"/>
    </sheetView>
  </sheetViews>
  <sheetFormatPr defaultColWidth="9.140625" defaultRowHeight="12.75"/>
  <cols>
    <col min="1" max="1" width="42" style="8" customWidth="1"/>
    <col min="2" max="2" width="9.28515625" style="8" bestFit="1" customWidth="1"/>
    <col min="3" max="3" width="9.140625" style="8" bestFit="1" customWidth="1"/>
    <col min="4" max="4" width="9.28515625" style="8" bestFit="1" customWidth="1"/>
    <col min="5" max="5" width="9.28515625" style="8" customWidth="1"/>
    <col min="6" max="6" width="7" style="8" customWidth="1"/>
    <col min="7" max="7" width="7.42578125" style="8" customWidth="1"/>
    <col min="8" max="8" width="18.140625" style="8" customWidth="1"/>
    <col min="9" max="9" width="16.140625" style="8" customWidth="1"/>
    <col min="10" max="10" width="10.5703125" style="8" customWidth="1"/>
    <col min="11" max="11" width="11.5703125" style="8" bestFit="1" customWidth="1"/>
    <col min="12" max="12" width="4.5703125" style="8" customWidth="1"/>
    <col min="13" max="13" width="9.140625" style="8"/>
    <col min="14" max="14" width="4.5703125" style="8" customWidth="1"/>
    <col min="15" max="16384" width="9.140625" style="8"/>
  </cols>
  <sheetData>
    <row r="1" spans="1:9" ht="12.95">
      <c r="A1" s="8" t="s">
        <v>179</v>
      </c>
    </row>
    <row r="2" spans="1:9" ht="12.95">
      <c r="B2" s="20"/>
      <c r="C2" s="20"/>
      <c r="D2" s="20"/>
      <c r="E2" s="20"/>
      <c r="F2" s="20"/>
      <c r="G2" s="20"/>
      <c r="H2" s="20"/>
      <c r="I2" s="20"/>
    </row>
    <row r="3" spans="1:9" ht="25.5" customHeight="1">
      <c r="A3" s="358"/>
      <c r="B3" s="359">
        <v>2010</v>
      </c>
      <c r="C3" s="359">
        <v>2015</v>
      </c>
      <c r="D3" s="359">
        <v>2016</v>
      </c>
      <c r="E3" s="359">
        <v>2017</v>
      </c>
      <c r="F3" s="360" t="s">
        <v>2</v>
      </c>
      <c r="G3" s="360" t="s">
        <v>180</v>
      </c>
      <c r="H3" s="20"/>
      <c r="I3" s="20"/>
    </row>
    <row r="4" spans="1:9" ht="22.5" customHeight="1">
      <c r="A4" s="20"/>
      <c r="B4" s="391" t="s">
        <v>181</v>
      </c>
      <c r="C4" s="391"/>
      <c r="D4" s="391"/>
      <c r="E4" s="391"/>
      <c r="F4" s="391"/>
      <c r="G4" s="391"/>
      <c r="H4" s="20"/>
      <c r="I4" s="20"/>
    </row>
    <row r="5" spans="1:9" ht="12.95">
      <c r="A5" s="20" t="s">
        <v>182</v>
      </c>
      <c r="B5" s="276">
        <v>24125.7</v>
      </c>
      <c r="C5" s="276">
        <v>25833.5</v>
      </c>
      <c r="D5" s="276">
        <v>27600.1</v>
      </c>
      <c r="E5" s="276">
        <v>27588.400000000001</v>
      </c>
      <c r="F5" s="313">
        <v>-4.2391150756689616E-2</v>
      </c>
      <c r="G5" s="313">
        <v>14.352744169081108</v>
      </c>
      <c r="H5" s="373"/>
      <c r="I5" s="373"/>
    </row>
    <row r="6" spans="1:9" ht="12.95">
      <c r="A6" s="20" t="s">
        <v>183</v>
      </c>
      <c r="B6" s="274">
        <v>10.8564244093039</v>
      </c>
      <c r="C6" s="273">
        <v>11.134193462187445</v>
      </c>
      <c r="D6" s="273">
        <v>11.192921881393579</v>
      </c>
      <c r="E6" s="273">
        <v>10.891990902153138</v>
      </c>
      <c r="F6" s="314" t="s">
        <v>184</v>
      </c>
      <c r="G6" s="315" t="s">
        <v>184</v>
      </c>
      <c r="H6" s="20"/>
      <c r="I6" s="20"/>
    </row>
    <row r="7" spans="1:9" ht="14.45">
      <c r="A7" s="20" t="s">
        <v>185</v>
      </c>
      <c r="B7" s="272">
        <v>1.7149925093433283</v>
      </c>
      <c r="C7" s="272">
        <v>1.7996356387355132</v>
      </c>
      <c r="D7" s="275">
        <v>1.8654494067622023</v>
      </c>
      <c r="E7" s="275">
        <v>1.8347163223741636</v>
      </c>
      <c r="F7" s="314" t="s">
        <v>184</v>
      </c>
      <c r="G7" s="315" t="s">
        <v>184</v>
      </c>
      <c r="H7" s="20"/>
      <c r="I7" s="20"/>
    </row>
    <row r="8" spans="1:9" ht="12.95">
      <c r="A8" s="20"/>
      <c r="B8" s="20"/>
      <c r="C8" s="20"/>
      <c r="D8" s="20"/>
      <c r="E8" s="20"/>
      <c r="F8" s="21"/>
      <c r="G8" s="373"/>
      <c r="H8" s="20"/>
      <c r="I8" s="20"/>
    </row>
    <row r="9" spans="1:9" ht="12.95">
      <c r="A9" s="20"/>
      <c r="B9" s="392" t="s">
        <v>186</v>
      </c>
      <c r="C9" s="392"/>
      <c r="D9" s="392"/>
      <c r="E9" s="392"/>
      <c r="F9" s="392"/>
      <c r="G9" s="392"/>
      <c r="H9" s="20"/>
      <c r="I9" s="20"/>
    </row>
    <row r="10" spans="1:9" ht="12.95">
      <c r="A10" s="20" t="s">
        <v>182</v>
      </c>
      <c r="B10" s="276">
        <v>24125.7</v>
      </c>
      <c r="C10" s="276">
        <v>26073.200000000001</v>
      </c>
      <c r="D10" s="276">
        <v>26438.799999999999</v>
      </c>
      <c r="E10" s="276">
        <v>27434.7</v>
      </c>
      <c r="F10" s="314">
        <v>3.7668124120610673</v>
      </c>
      <c r="G10" s="315">
        <v>13.715664208706896</v>
      </c>
      <c r="H10" s="373"/>
      <c r="I10" s="373"/>
    </row>
    <row r="11" spans="1:9" ht="12.95">
      <c r="A11" s="20" t="s">
        <v>183</v>
      </c>
      <c r="B11" s="272">
        <v>10.8564244093039</v>
      </c>
      <c r="C11" s="273">
        <v>11.684561824450139</v>
      </c>
      <c r="D11" s="273">
        <v>11.544077322630562</v>
      </c>
      <c r="E11" s="273">
        <v>11.538645949169679</v>
      </c>
      <c r="F11" s="314" t="s">
        <v>184</v>
      </c>
      <c r="G11" s="315" t="s">
        <v>184</v>
      </c>
      <c r="H11" s="20"/>
      <c r="I11" s="20"/>
    </row>
    <row r="12" spans="1:9" ht="12.95">
      <c r="A12" s="20" t="s">
        <v>187</v>
      </c>
      <c r="B12" s="272">
        <v>1.7149925093433283</v>
      </c>
      <c r="C12" s="273">
        <v>1.8938459304633459</v>
      </c>
      <c r="D12" s="273">
        <v>1.8974481752093029</v>
      </c>
      <c r="E12" s="273">
        <v>1.9397765446315753</v>
      </c>
      <c r="F12" s="314" t="s">
        <v>184</v>
      </c>
      <c r="G12" s="315" t="s">
        <v>184</v>
      </c>
      <c r="H12" s="20"/>
      <c r="I12" s="20"/>
    </row>
    <row r="13" spans="1:9" ht="12.95">
      <c r="F13" s="21"/>
      <c r="G13" s="373"/>
    </row>
    <row r="14" spans="1:9" ht="12.95">
      <c r="F14" s="21"/>
      <c r="G14" s="373"/>
    </row>
    <row r="15" spans="1:9" ht="12.95">
      <c r="B15" s="386" t="s">
        <v>188</v>
      </c>
      <c r="C15" s="386"/>
      <c r="D15" s="386"/>
      <c r="E15" s="386"/>
      <c r="F15" s="386"/>
      <c r="G15" s="386"/>
    </row>
    <row r="16" spans="1:9" ht="12.95">
      <c r="A16" s="20" t="s">
        <v>182</v>
      </c>
      <c r="B16" s="272">
        <v>443.2</v>
      </c>
      <c r="C16" s="272">
        <v>451.2</v>
      </c>
      <c r="D16" s="92">
        <v>462.7</v>
      </c>
      <c r="E16" s="92">
        <v>467.3</v>
      </c>
      <c r="F16" s="314">
        <v>0.99416468554139237</v>
      </c>
      <c r="G16" s="315">
        <v>5.4377256317689584</v>
      </c>
    </row>
    <row r="17" spans="1:7" ht="12.95">
      <c r="A17" s="20" t="s">
        <v>183</v>
      </c>
      <c r="B17" s="272">
        <v>10.239585980639049</v>
      </c>
      <c r="C17" s="272">
        <v>11.66464155528554</v>
      </c>
      <c r="D17" s="273">
        <v>11.96782370286069</v>
      </c>
      <c r="E17" s="273">
        <v>12.007914482475075</v>
      </c>
      <c r="F17" s="314" t="s">
        <v>184</v>
      </c>
      <c r="G17" s="315" t="s">
        <v>184</v>
      </c>
    </row>
    <row r="18" spans="1:7" ht="12.95">
      <c r="A18" s="20" t="s">
        <v>187</v>
      </c>
      <c r="B18" s="272">
        <v>1.7780987342279995</v>
      </c>
      <c r="C18" s="272">
        <v>1.853784398958068</v>
      </c>
      <c r="D18" s="272">
        <v>1.863809389538982</v>
      </c>
      <c r="E18" s="272">
        <v>1.8608114619296214</v>
      </c>
      <c r="F18" s="314" t="s">
        <v>184</v>
      </c>
      <c r="G18" s="315" t="s">
        <v>184</v>
      </c>
    </row>
    <row r="19" spans="1:7" ht="12.95">
      <c r="A19" s="20"/>
      <c r="B19" s="24"/>
      <c r="C19" s="24"/>
      <c r="D19" s="24"/>
      <c r="E19" s="24"/>
      <c r="F19" s="21"/>
      <c r="G19" s="373"/>
    </row>
    <row r="20" spans="1:7">
      <c r="A20" s="20"/>
      <c r="B20" s="393" t="s">
        <v>189</v>
      </c>
      <c r="C20" s="393"/>
      <c r="D20" s="393"/>
      <c r="E20" s="393"/>
      <c r="F20" s="393"/>
      <c r="G20" s="393"/>
    </row>
    <row r="21" spans="1:7" ht="12.95">
      <c r="A21" s="20" t="s">
        <v>182</v>
      </c>
      <c r="B21" s="272">
        <v>54.435243682310471</v>
      </c>
      <c r="C21" s="272">
        <v>57.255097517730498</v>
      </c>
      <c r="D21" s="272">
        <v>59.650097255240972</v>
      </c>
      <c r="E21" s="272">
        <v>59.037877166702337</v>
      </c>
      <c r="F21" s="314">
        <v>-1.0263522051254395</v>
      </c>
      <c r="G21" s="315">
        <v>8.4552454862759419</v>
      </c>
    </row>
    <row r="22" spans="1:7" ht="12.95">
      <c r="A22" s="20" t="s">
        <v>183</v>
      </c>
      <c r="B22" s="272">
        <v>102.05332891254942</v>
      </c>
      <c r="C22" s="273">
        <v>94.581419995283781</v>
      </c>
      <c r="D22" s="273">
        <v>93.52512335821018</v>
      </c>
      <c r="E22" s="273">
        <v>90.70676609205897</v>
      </c>
      <c r="F22" s="314" t="s">
        <v>184</v>
      </c>
      <c r="G22" s="315" t="s">
        <v>184</v>
      </c>
    </row>
    <row r="23" spans="1:7" ht="12.95">
      <c r="A23" s="20" t="s">
        <v>187</v>
      </c>
      <c r="B23" s="272">
        <v>95.832558638637323</v>
      </c>
      <c r="C23" s="273">
        <v>97.877551636337671</v>
      </c>
      <c r="D23" s="273">
        <v>100.08799275464675</v>
      </c>
      <c r="E23" s="273">
        <v>98.597647311974441</v>
      </c>
      <c r="F23" s="314" t="s">
        <v>184</v>
      </c>
      <c r="G23" s="315" t="s">
        <v>184</v>
      </c>
    </row>
    <row r="24" spans="1:7" ht="12.95">
      <c r="A24" s="20"/>
      <c r="B24" s="24"/>
      <c r="C24" s="24"/>
      <c r="D24" s="24"/>
      <c r="E24" s="24"/>
      <c r="F24" s="21"/>
      <c r="G24" s="373"/>
    </row>
    <row r="25" spans="1:7" ht="12.95">
      <c r="F25" s="21"/>
      <c r="G25" s="373"/>
    </row>
    <row r="26" spans="1:7">
      <c r="B26" s="393" t="s">
        <v>190</v>
      </c>
      <c r="C26" s="393"/>
      <c r="D26" s="393"/>
      <c r="E26" s="393"/>
      <c r="F26" s="393"/>
      <c r="G26" s="393"/>
    </row>
    <row r="27" spans="1:7" ht="12.95">
      <c r="A27" s="20" t="s">
        <v>182</v>
      </c>
      <c r="B27" s="23">
        <v>54.435243682310471</v>
      </c>
      <c r="C27" s="12">
        <v>57.786347517730498</v>
      </c>
      <c r="D27" s="23">
        <v>57.140263669764423</v>
      </c>
      <c r="E27" s="23">
        <v>58.708966402739136</v>
      </c>
      <c r="F27" s="316">
        <v>2.7453543827533782</v>
      </c>
      <c r="G27" s="317">
        <v>7.8510215649452011</v>
      </c>
    </row>
    <row r="28" spans="1:7" ht="12.95">
      <c r="A28" s="20" t="s">
        <v>183</v>
      </c>
      <c r="B28" s="23">
        <v>102.05332891254942</v>
      </c>
      <c r="C28" s="23">
        <v>99.256623583228048</v>
      </c>
      <c r="D28" s="23">
        <v>96.459286243255406</v>
      </c>
      <c r="E28" s="23">
        <v>96.092006368047763</v>
      </c>
      <c r="F28" s="316" t="s">
        <v>184</v>
      </c>
      <c r="G28" s="317" t="s">
        <v>184</v>
      </c>
    </row>
    <row r="29" spans="1:7" ht="12.95">
      <c r="A29" s="10" t="s">
        <v>187</v>
      </c>
      <c r="B29" s="25">
        <v>95.832558638637323</v>
      </c>
      <c r="C29" s="25">
        <v>102.8263480050931</v>
      </c>
      <c r="D29" s="25">
        <v>101.80484044447493</v>
      </c>
      <c r="E29" s="25">
        <v>104.24358320643989</v>
      </c>
      <c r="F29" s="318" t="s">
        <v>184</v>
      </c>
      <c r="G29" s="319" t="s">
        <v>184</v>
      </c>
    </row>
    <row r="31" spans="1:7" ht="12.95">
      <c r="A31" s="8" t="s">
        <v>125</v>
      </c>
    </row>
    <row r="36" spans="9:11" ht="12.95">
      <c r="I36" s="23"/>
      <c r="J36" s="23"/>
      <c r="K36" s="23"/>
    </row>
    <row r="37" spans="9:11" ht="12.95">
      <c r="I37" s="23"/>
      <c r="J37" s="23"/>
      <c r="K37" s="23"/>
    </row>
    <row r="38" spans="9:11" ht="12.95">
      <c r="I38" s="23"/>
      <c r="J38" s="23"/>
      <c r="K38" s="23"/>
    </row>
  </sheetData>
  <mergeCells count="5">
    <mergeCell ref="B4:G4"/>
    <mergeCell ref="B9:G9"/>
    <mergeCell ref="B15:G15"/>
    <mergeCell ref="B20:G20"/>
    <mergeCell ref="B26:G26"/>
  </mergeCells>
  <pageMargins left="0.7" right="0.7" top="0.75" bottom="0.75" header="0.3" footer="0.3"/>
  <pageSetup paperSize="9" scale="8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51"/>
  <sheetViews>
    <sheetView topLeftCell="A2" zoomScale="90" zoomScaleNormal="90" workbookViewId="0">
      <selection activeCell="A3" sqref="A3"/>
    </sheetView>
  </sheetViews>
  <sheetFormatPr defaultColWidth="9.140625" defaultRowHeight="12.75"/>
  <cols>
    <col min="1" max="1" width="42" style="8" customWidth="1"/>
    <col min="2" max="2" width="9.28515625" style="8" bestFit="1" customWidth="1"/>
    <col min="3" max="3" width="10.140625" style="8" bestFit="1" customWidth="1"/>
    <col min="4" max="4" width="9.28515625" style="8" bestFit="1" customWidth="1"/>
    <col min="5" max="5" width="9.140625" style="8" bestFit="1" customWidth="1"/>
    <col min="6" max="6" width="9.28515625" style="8" bestFit="1" customWidth="1"/>
    <col min="7" max="7" width="9.140625" style="8" bestFit="1" customWidth="1"/>
    <col min="8" max="8" width="9.28515625" style="8" bestFit="1" customWidth="1"/>
    <col min="9" max="9" width="9.140625" style="8" bestFit="1" customWidth="1"/>
    <col min="10" max="10" width="9.28515625" style="8" bestFit="1" customWidth="1"/>
    <col min="11" max="11" width="15.42578125" style="8" customWidth="1"/>
    <col min="12" max="12" width="11.5703125" style="8" customWidth="1"/>
    <col min="13" max="13" width="8.42578125" style="8" customWidth="1"/>
    <col min="14" max="14" width="8" style="8" customWidth="1"/>
    <col min="15" max="15" width="10.5703125" style="8" customWidth="1"/>
    <col min="16" max="16" width="11.5703125" style="8" bestFit="1" customWidth="1"/>
    <col min="17" max="17" width="4.5703125" style="8" customWidth="1"/>
    <col min="18" max="18" width="9.140625" style="8"/>
    <col min="19" max="19" width="4.5703125" style="8" customWidth="1"/>
    <col min="20" max="16384" width="9.140625" style="8"/>
  </cols>
  <sheetData>
    <row r="1" spans="1:16" ht="12.95" hidden="1">
      <c r="A1" s="27" t="e">
        <f ca="1">DotStatQuery(#REF!)</f>
        <v>#NAME?</v>
      </c>
    </row>
    <row r="2" spans="1:16">
      <c r="A2" s="8" t="s">
        <v>191</v>
      </c>
      <c r="L2" s="8" t="s">
        <v>192</v>
      </c>
      <c r="M2" s="8" t="s">
        <v>193</v>
      </c>
      <c r="N2" s="8" t="s">
        <v>194</v>
      </c>
    </row>
    <row r="3" spans="1:16" ht="12.95">
      <c r="K3" s="8" t="s">
        <v>195</v>
      </c>
      <c r="L3" s="23">
        <v>10.225556055541279</v>
      </c>
      <c r="M3" s="23">
        <v>1.12529755464185</v>
      </c>
      <c r="N3" s="23">
        <v>8.9989930521412926</v>
      </c>
    </row>
    <row r="4" spans="1:16" ht="12.95">
      <c r="K4" s="8" t="s">
        <v>196</v>
      </c>
      <c r="L4" s="23">
        <v>-4.045903589708816</v>
      </c>
      <c r="M4" s="28">
        <v>-14.489123269611076</v>
      </c>
      <c r="N4" s="28">
        <v>12.212738401489149</v>
      </c>
    </row>
    <row r="5" spans="1:16" ht="12.95">
      <c r="K5" s="8" t="s">
        <v>46</v>
      </c>
      <c r="L5" s="23">
        <v>-3.3357812825180577</v>
      </c>
      <c r="M5" s="28">
        <v>-0.93296829880232901</v>
      </c>
      <c r="N5" s="28">
        <v>-2.4254415848079534</v>
      </c>
    </row>
    <row r="7" spans="1:16" ht="12.95">
      <c r="K7" s="8" t="s">
        <v>197</v>
      </c>
    </row>
    <row r="12" spans="1:16" ht="12.95">
      <c r="P12" s="23"/>
    </row>
    <row r="23" spans="1:16" ht="12.95">
      <c r="P23" s="23"/>
    </row>
    <row r="24" spans="1:16" ht="12.95">
      <c r="P24" s="23"/>
    </row>
    <row r="25" spans="1:16" ht="12.95">
      <c r="P25" s="23"/>
    </row>
    <row r="28" spans="1:16" ht="12.95">
      <c r="A28" s="8" t="s">
        <v>198</v>
      </c>
    </row>
    <row r="49" spans="11:11">
      <c r="K49" s="8" t="s">
        <v>199</v>
      </c>
    </row>
    <row r="50" spans="11:11">
      <c r="K50" s="8" t="s">
        <v>199</v>
      </c>
    </row>
    <row r="51" spans="11:11">
      <c r="K51" s="8" t="s">
        <v>199</v>
      </c>
    </row>
  </sheetData>
  <pageMargins left="0.7" right="0.7" top="0.75" bottom="0.75" header="0.3" footer="0.3"/>
  <pageSetup paperSize="9" scale="74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J35"/>
  <sheetViews>
    <sheetView zoomScale="80" zoomScaleNormal="80" workbookViewId="0">
      <selection activeCell="E43" sqref="E43"/>
    </sheetView>
  </sheetViews>
  <sheetFormatPr defaultColWidth="8.7109375" defaultRowHeight="15"/>
  <cols>
    <col min="1" max="1" width="69.140625" style="31" customWidth="1"/>
    <col min="2" max="2" width="5.85546875" style="31" bestFit="1" customWidth="1"/>
    <col min="3" max="3" width="6.140625" style="31" customWidth="1"/>
    <col min="4" max="5" width="5.85546875" style="31" bestFit="1" customWidth="1"/>
    <col min="6" max="6" width="2.140625" style="31" customWidth="1"/>
    <col min="7" max="7" width="8" style="31" customWidth="1"/>
    <col min="8" max="8" width="8.42578125" style="31" customWidth="1"/>
    <col min="9" max="9" width="2.42578125" style="31" customWidth="1"/>
    <col min="10" max="10" width="14.28515625" style="31" customWidth="1"/>
    <col min="11" max="16384" width="8.7109375" style="31"/>
  </cols>
  <sheetData>
    <row r="1" spans="1:10" ht="17.25">
      <c r="A1" s="1" t="s">
        <v>200</v>
      </c>
    </row>
    <row r="2" spans="1:10" ht="14.45">
      <c r="A2" s="1"/>
    </row>
    <row r="3" spans="1:10" ht="14.45">
      <c r="J3" s="31" t="s">
        <v>201</v>
      </c>
    </row>
    <row r="4" spans="1:10" ht="27.6" customHeight="1">
      <c r="A4" s="109"/>
      <c r="B4" s="394" t="s">
        <v>202</v>
      </c>
      <c r="C4" s="394"/>
      <c r="D4" s="394"/>
      <c r="E4" s="394"/>
      <c r="F4" s="374"/>
      <c r="G4" s="394" t="s">
        <v>203</v>
      </c>
      <c r="H4" s="394"/>
      <c r="I4" s="374"/>
      <c r="J4" s="225" t="s">
        <v>204</v>
      </c>
    </row>
    <row r="5" spans="1:10" ht="14.45">
      <c r="B5" s="378">
        <v>2010</v>
      </c>
      <c r="C5" s="378">
        <v>2014</v>
      </c>
      <c r="D5" s="378">
        <v>2015</v>
      </c>
      <c r="E5" s="378">
        <v>2016</v>
      </c>
      <c r="F5" s="103"/>
      <c r="G5" s="361" t="s">
        <v>205</v>
      </c>
      <c r="H5" s="361" t="s">
        <v>206</v>
      </c>
      <c r="I5" s="103"/>
      <c r="J5" s="378" t="s">
        <v>207</v>
      </c>
    </row>
    <row r="6" spans="1:10" ht="14.45">
      <c r="A6" s="31" t="s">
        <v>208</v>
      </c>
      <c r="B6" s="99">
        <v>48.4</v>
      </c>
      <c r="C6" s="99">
        <v>50.8</v>
      </c>
      <c r="D6" s="99">
        <v>52.2</v>
      </c>
      <c r="E6" s="99">
        <v>53.3</v>
      </c>
      <c r="G6" s="320">
        <f>(E6-D6)/D6*100</f>
        <v>2.107279693486579</v>
      </c>
      <c r="H6" s="320">
        <f>(E6-B6)/B6*100</f>
        <v>10.123966942148757</v>
      </c>
      <c r="J6" s="102">
        <v>46.818019323671479</v>
      </c>
    </row>
    <row r="7" spans="1:10" ht="14.45">
      <c r="A7" s="31" t="s">
        <v>209</v>
      </c>
      <c r="B7" s="31">
        <v>51</v>
      </c>
      <c r="C7" s="31">
        <v>49.7</v>
      </c>
      <c r="D7" s="31">
        <v>52.4</v>
      </c>
      <c r="E7" s="31">
        <v>51.9</v>
      </c>
      <c r="G7" s="320">
        <f t="shared" ref="G7:G17" si="0">(E7-D7)/D7*100</f>
        <v>-0.95419847328244278</v>
      </c>
      <c r="H7" s="320">
        <f t="shared" ref="H7:H17" si="1">(E7-B7)/B7*100</f>
        <v>1.7647058823529385</v>
      </c>
      <c r="J7" s="19">
        <v>36.87157855071856</v>
      </c>
    </row>
    <row r="8" spans="1:10" ht="14.45">
      <c r="A8" s="31" t="s">
        <v>210</v>
      </c>
      <c r="B8" s="31">
        <v>53.1</v>
      </c>
      <c r="C8" s="31">
        <v>65.599999999999994</v>
      </c>
      <c r="D8" s="31">
        <v>67.7</v>
      </c>
      <c r="E8" s="31">
        <v>70.400000000000006</v>
      </c>
      <c r="G8" s="320">
        <f t="shared" si="0"/>
        <v>3.9881831610044354</v>
      </c>
      <c r="H8" s="320">
        <f t="shared" si="1"/>
        <v>32.580037664783433</v>
      </c>
      <c r="J8" s="19">
        <v>39.584296007256413</v>
      </c>
    </row>
    <row r="9" spans="1:10" ht="14.45">
      <c r="A9" s="31" t="s">
        <v>211</v>
      </c>
      <c r="B9" s="99">
        <v>53</v>
      </c>
      <c r="C9" s="99">
        <v>57.1</v>
      </c>
      <c r="D9" s="99">
        <v>58.8</v>
      </c>
      <c r="E9" s="31">
        <v>61.6</v>
      </c>
      <c r="G9" s="320">
        <f t="shared" si="0"/>
        <v>4.761904761904769</v>
      </c>
      <c r="H9" s="320">
        <f t="shared" si="1"/>
        <v>16.226415094339625</v>
      </c>
      <c r="J9" s="102">
        <v>53.377060931899635</v>
      </c>
    </row>
    <row r="10" spans="1:10" ht="14.45">
      <c r="A10" s="31" t="s">
        <v>212</v>
      </c>
      <c r="B10" s="110">
        <v>54.5</v>
      </c>
      <c r="C10" s="99">
        <v>59.5</v>
      </c>
      <c r="D10" s="31">
        <v>64.099999999999994</v>
      </c>
      <c r="E10" s="31">
        <v>59.4</v>
      </c>
      <c r="G10" s="320">
        <f t="shared" si="0"/>
        <v>-7.3322932917316637</v>
      </c>
      <c r="H10" s="320">
        <f t="shared" si="1"/>
        <v>8.990825688073393</v>
      </c>
      <c r="J10" s="102">
        <v>61.943281309478493</v>
      </c>
    </row>
    <row r="11" spans="1:10" ht="14.45">
      <c r="A11" s="31" t="s">
        <v>213</v>
      </c>
      <c r="B11" s="110">
        <v>61.4</v>
      </c>
      <c r="C11" s="99">
        <v>63.8</v>
      </c>
      <c r="D11" s="99">
        <v>67.5</v>
      </c>
      <c r="E11" s="99">
        <v>64.900000000000006</v>
      </c>
      <c r="G11" s="320">
        <f t="shared" si="0"/>
        <v>-3.8518518518518432</v>
      </c>
      <c r="H11" s="320">
        <f t="shared" si="1"/>
        <v>5.7003257328990342</v>
      </c>
      <c r="J11" s="102">
        <v>60.324340503108729</v>
      </c>
    </row>
    <row r="12" spans="1:10" ht="14.45">
      <c r="A12" s="31" t="s">
        <v>214</v>
      </c>
      <c r="B12" s="31">
        <v>77.900000000000006</v>
      </c>
      <c r="C12" s="31">
        <v>86.3</v>
      </c>
      <c r="D12" s="31">
        <v>87.7</v>
      </c>
      <c r="E12" s="31">
        <v>98.7</v>
      </c>
      <c r="G12" s="320">
        <f t="shared" si="0"/>
        <v>12.542759407069553</v>
      </c>
      <c r="H12" s="320">
        <f t="shared" si="1"/>
        <v>26.700898587933242</v>
      </c>
      <c r="J12" s="19">
        <v>76.815140683713693</v>
      </c>
    </row>
    <row r="13" spans="1:10" ht="14.45">
      <c r="A13" s="31" t="s">
        <v>215</v>
      </c>
      <c r="B13" s="31">
        <v>31.8</v>
      </c>
      <c r="C13" s="31">
        <v>31.8</v>
      </c>
      <c r="D13" s="31">
        <v>32.700000000000003</v>
      </c>
      <c r="E13" s="31">
        <v>34</v>
      </c>
      <c r="G13" s="320">
        <f t="shared" si="0"/>
        <v>3.9755351681957096</v>
      </c>
      <c r="H13" s="320">
        <f t="shared" si="1"/>
        <v>6.9182389937106885</v>
      </c>
      <c r="J13" s="19">
        <v>30.481435365456338</v>
      </c>
    </row>
    <row r="14" spans="1:10" ht="14.45">
      <c r="A14" s="31" t="s">
        <v>216</v>
      </c>
      <c r="B14" s="31">
        <v>73.599999999999994</v>
      </c>
      <c r="C14" s="31">
        <v>80.400000000000006</v>
      </c>
      <c r="D14" s="31">
        <v>81</v>
      </c>
      <c r="E14" s="31">
        <v>84.7</v>
      </c>
      <c r="G14" s="320">
        <f t="shared" si="0"/>
        <v>4.5679012345679046</v>
      </c>
      <c r="H14" s="320">
        <f t="shared" si="1"/>
        <v>15.081521739130446</v>
      </c>
      <c r="J14" s="19">
        <v>75.708274850967683</v>
      </c>
    </row>
    <row r="15" spans="1:10" ht="14.45">
      <c r="A15" s="31" t="s">
        <v>217</v>
      </c>
      <c r="B15" s="31">
        <v>77.099999999999994</v>
      </c>
      <c r="C15" s="31">
        <v>85.3</v>
      </c>
      <c r="D15" s="31">
        <v>83.8</v>
      </c>
      <c r="E15" s="31">
        <v>89.5</v>
      </c>
      <c r="G15" s="320">
        <f t="shared" si="0"/>
        <v>6.8019093078758992</v>
      </c>
      <c r="H15" s="320">
        <f t="shared" si="1"/>
        <v>16.083009079118039</v>
      </c>
      <c r="J15" s="19">
        <v>76.578787368235993</v>
      </c>
    </row>
    <row r="16" spans="1:10" ht="14.45">
      <c r="A16" s="31" t="s">
        <v>218</v>
      </c>
      <c r="B16" s="31">
        <v>100.7</v>
      </c>
      <c r="C16" s="31">
        <v>91</v>
      </c>
      <c r="D16" s="31">
        <v>101</v>
      </c>
      <c r="E16" s="31">
        <v>103.1</v>
      </c>
      <c r="G16" s="320">
        <f t="shared" si="0"/>
        <v>2.0792079207920735</v>
      </c>
      <c r="H16" s="320">
        <f t="shared" si="1"/>
        <v>2.3833167825223351</v>
      </c>
      <c r="J16" s="19">
        <v>75.399069767441858</v>
      </c>
    </row>
    <row r="17" spans="1:10" ht="14.45">
      <c r="A17" s="98" t="s">
        <v>219</v>
      </c>
      <c r="B17" s="98">
        <v>239.1</v>
      </c>
      <c r="C17" s="98">
        <v>82.6</v>
      </c>
      <c r="D17" s="98">
        <v>101.8</v>
      </c>
      <c r="E17" s="98">
        <v>113.5</v>
      </c>
      <c r="F17" s="98"/>
      <c r="G17" s="321">
        <f t="shared" si="0"/>
        <v>11.493123772102164</v>
      </c>
      <c r="H17" s="321">
        <f t="shared" si="1"/>
        <v>-52.530322040987031</v>
      </c>
      <c r="I17" s="98"/>
      <c r="J17" s="103" t="s">
        <v>220</v>
      </c>
    </row>
    <row r="18" spans="1:10" ht="14.45">
      <c r="B18" s="99"/>
      <c r="C18" s="99"/>
      <c r="D18" s="99"/>
      <c r="E18" s="99"/>
      <c r="F18" s="99"/>
      <c r="G18" s="99"/>
      <c r="H18" s="99"/>
      <c r="I18" s="99"/>
    </row>
    <row r="19" spans="1:10" ht="16.5">
      <c r="A19" s="277" t="s">
        <v>221</v>
      </c>
      <c r="B19" s="99"/>
      <c r="C19" s="99"/>
      <c r="D19" s="99"/>
      <c r="E19" s="99"/>
      <c r="F19" s="99"/>
      <c r="G19" s="99"/>
      <c r="H19" s="99"/>
      <c r="I19" s="99"/>
    </row>
    <row r="20" spans="1:10" ht="14.45">
      <c r="A20" s="277" t="s">
        <v>222</v>
      </c>
      <c r="B20" s="99"/>
      <c r="C20" s="99"/>
      <c r="D20" s="99"/>
      <c r="E20" s="99"/>
      <c r="F20" s="99"/>
      <c r="G20" s="99"/>
      <c r="H20" s="99"/>
      <c r="I20" s="99"/>
    </row>
    <row r="21" spans="1:10" ht="14.45">
      <c r="A21" s="1" t="s">
        <v>223</v>
      </c>
      <c r="B21" s="99"/>
      <c r="C21" s="99"/>
      <c r="D21" s="99"/>
      <c r="E21" s="99"/>
      <c r="F21" s="99"/>
      <c r="G21" s="99"/>
      <c r="H21" s="99"/>
      <c r="I21" s="99"/>
    </row>
    <row r="22" spans="1:10" ht="14.45">
      <c r="B22" s="99"/>
      <c r="C22" s="99"/>
      <c r="D22" s="99"/>
      <c r="E22" s="99"/>
      <c r="F22" s="99"/>
      <c r="G22" s="99"/>
    </row>
    <row r="23" spans="1:10" ht="14.45">
      <c r="A23" s="277" t="s">
        <v>224</v>
      </c>
      <c r="B23" s="99"/>
      <c r="C23" s="99"/>
      <c r="D23" s="99"/>
      <c r="E23" s="99"/>
    </row>
    <row r="24" spans="1:10" ht="14.45">
      <c r="B24" s="99"/>
      <c r="D24" s="110"/>
    </row>
    <row r="25" spans="1:10" ht="14.45">
      <c r="B25" s="99"/>
      <c r="C25" s="99"/>
      <c r="D25" s="99"/>
      <c r="E25" s="99"/>
      <c r="F25" s="99"/>
      <c r="G25" s="99"/>
      <c r="H25" s="99"/>
      <c r="I25" s="99"/>
    </row>
    <row r="26" spans="1:10" ht="14.45">
      <c r="B26" s="99"/>
      <c r="C26" s="99"/>
      <c r="D26" s="99"/>
      <c r="E26" s="99"/>
      <c r="F26" s="99"/>
      <c r="G26" s="99"/>
      <c r="H26" s="99"/>
      <c r="I26" s="99"/>
    </row>
    <row r="27" spans="1:10" ht="14.45">
      <c r="B27" s="99"/>
      <c r="C27" s="99"/>
      <c r="D27" s="99"/>
      <c r="E27" s="99"/>
      <c r="F27" s="99"/>
      <c r="G27" s="99"/>
      <c r="H27" s="99"/>
    </row>
    <row r="28" spans="1:10" ht="14.45">
      <c r="B28" s="99"/>
      <c r="D28" s="99"/>
      <c r="E28" s="99"/>
      <c r="F28" s="99"/>
    </row>
    <row r="29" spans="1:10" ht="14.45">
      <c r="B29" s="99"/>
      <c r="C29" s="99"/>
      <c r="D29" s="99"/>
      <c r="E29" s="99"/>
      <c r="F29" s="99"/>
      <c r="G29" s="99"/>
      <c r="H29" s="99"/>
      <c r="I29" s="99"/>
    </row>
    <row r="30" spans="1:10" ht="14.45">
      <c r="B30" s="99"/>
      <c r="C30" s="99"/>
      <c r="D30" s="99"/>
      <c r="E30" s="99"/>
      <c r="F30" s="99"/>
      <c r="G30" s="99"/>
      <c r="H30" s="99"/>
      <c r="I30" s="99"/>
    </row>
    <row r="31" spans="1:10" ht="14.45">
      <c r="B31" s="99"/>
      <c r="C31" s="99"/>
      <c r="D31" s="99"/>
      <c r="E31" s="99"/>
      <c r="F31" s="99"/>
      <c r="G31" s="99"/>
      <c r="H31" s="99"/>
      <c r="I31" s="99"/>
    </row>
    <row r="32" spans="1:10" ht="14.45">
      <c r="B32" s="99"/>
      <c r="C32" s="99"/>
      <c r="D32" s="99"/>
      <c r="E32" s="99"/>
      <c r="F32" s="99"/>
      <c r="G32" s="99"/>
      <c r="H32" s="99"/>
      <c r="I32" s="99"/>
    </row>
    <row r="33" spans="2:9" ht="14.45">
      <c r="B33" s="99"/>
      <c r="C33" s="99"/>
      <c r="D33" s="99"/>
      <c r="E33" s="99"/>
      <c r="F33" s="99"/>
      <c r="G33" s="99"/>
      <c r="H33" s="99"/>
      <c r="I33" s="99"/>
    </row>
    <row r="34" spans="2:9" ht="14.45">
      <c r="B34" s="99"/>
      <c r="C34" s="99"/>
      <c r="D34" s="99"/>
      <c r="E34" s="99"/>
      <c r="F34" s="99"/>
      <c r="G34" s="99"/>
      <c r="H34" s="99"/>
      <c r="I34" s="99"/>
    </row>
    <row r="35" spans="2:9" ht="14.45">
      <c r="B35" s="99"/>
      <c r="C35" s="99"/>
      <c r="D35" s="99"/>
      <c r="E35" s="99"/>
      <c r="F35" s="99"/>
      <c r="G35" s="99"/>
      <c r="H35" s="99"/>
      <c r="I35" s="99"/>
    </row>
  </sheetData>
  <mergeCells count="2">
    <mergeCell ref="B4:E4"/>
    <mergeCell ref="G4:H4"/>
  </mergeCells>
  <pageMargins left="0.7" right="0.7" top="0.75" bottom="0.75" header="0.3" footer="0.3"/>
  <pageSetup paperSize="9" scale="7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J28"/>
  <sheetViews>
    <sheetView zoomScale="90" zoomScaleNormal="90" workbookViewId="0">
      <selection activeCell="A2" sqref="A2"/>
    </sheetView>
  </sheetViews>
  <sheetFormatPr defaultColWidth="8.7109375" defaultRowHeight="12.75" customHeight="1"/>
  <cols>
    <col min="1" max="1" width="45.140625" style="108" customWidth="1"/>
    <col min="2" max="4" width="8.7109375" style="7"/>
    <col min="5" max="5" width="9.7109375" style="7" customWidth="1"/>
    <col min="6" max="6" width="2.5703125" style="7" customWidth="1"/>
    <col min="7" max="7" width="9.85546875" style="7" bestFit="1" customWidth="1"/>
    <col min="8" max="16384" width="8.7109375" style="7"/>
  </cols>
  <sheetData>
    <row r="1" spans="1:10" ht="12.75" customHeight="1">
      <c r="A1" s="108" t="s">
        <v>225</v>
      </c>
    </row>
    <row r="2" spans="1:10" ht="12.75" customHeight="1">
      <c r="A2" s="128"/>
    </row>
    <row r="3" spans="1:10" ht="12.75" customHeight="1">
      <c r="A3" s="278"/>
      <c r="B3" s="395" t="s">
        <v>226</v>
      </c>
      <c r="C3" s="395"/>
      <c r="D3" s="395"/>
      <c r="E3" s="395"/>
      <c r="F3" s="279"/>
      <c r="G3" s="396" t="s">
        <v>227</v>
      </c>
      <c r="H3" s="396"/>
    </row>
    <row r="4" spans="1:10" ht="12.75" customHeight="1">
      <c r="A4" s="280"/>
      <c r="B4" s="261">
        <v>2010</v>
      </c>
      <c r="C4" s="261">
        <v>2015</v>
      </c>
      <c r="D4" s="261">
        <v>2016</v>
      </c>
      <c r="E4" s="261">
        <v>2017</v>
      </c>
      <c r="F4" s="242"/>
      <c r="G4" s="261" t="s">
        <v>146</v>
      </c>
      <c r="H4" s="375" t="s">
        <v>228</v>
      </c>
    </row>
    <row r="5" spans="1:10" ht="12.75" customHeight="1">
      <c r="A5" s="281" t="s">
        <v>229</v>
      </c>
      <c r="B5" s="294">
        <v>100</v>
      </c>
      <c r="C5" s="294">
        <v>92.875</v>
      </c>
      <c r="D5" s="294">
        <v>94.61666666666666</v>
      </c>
      <c r="E5" s="294">
        <v>97.483333333333334</v>
      </c>
      <c r="F5" s="282"/>
      <c r="G5" s="283">
        <v>1.74166666666666</v>
      </c>
      <c r="H5" s="283">
        <v>2.8666666666666742</v>
      </c>
      <c r="I5" s="284"/>
    </row>
    <row r="6" spans="1:10" ht="12.75" customHeight="1">
      <c r="A6" s="285" t="s">
        <v>182</v>
      </c>
      <c r="B6" s="294">
        <v>100</v>
      </c>
      <c r="C6" s="294">
        <v>97.283333333333346</v>
      </c>
      <c r="D6" s="294">
        <v>98.816666666666663</v>
      </c>
      <c r="E6" s="294">
        <v>100.50833333333334</v>
      </c>
      <c r="F6" s="282"/>
      <c r="G6" s="283">
        <v>1.5333333333333172</v>
      </c>
      <c r="H6" s="283">
        <v>1.6916666666666771</v>
      </c>
      <c r="I6" s="284"/>
      <c r="J6" s="284"/>
    </row>
    <row r="7" spans="1:10" ht="12.75" customHeight="1">
      <c r="A7" s="286" t="s">
        <v>208</v>
      </c>
      <c r="B7" s="295">
        <v>100</v>
      </c>
      <c r="C7" s="295">
        <v>98.408333333333346</v>
      </c>
      <c r="D7" s="295">
        <v>100.22500000000001</v>
      </c>
      <c r="E7" s="295">
        <v>101.45</v>
      </c>
      <c r="F7" s="287"/>
      <c r="G7" s="288">
        <v>1.8166666666666629</v>
      </c>
      <c r="H7" s="288">
        <v>1.2249999999999943</v>
      </c>
      <c r="I7" s="284"/>
      <c r="J7" s="284"/>
    </row>
    <row r="8" spans="1:10" ht="12.75" customHeight="1">
      <c r="A8" s="289" t="s">
        <v>230</v>
      </c>
      <c r="B8" s="294">
        <v>100</v>
      </c>
      <c r="C8" s="294">
        <v>98.766666666666666</v>
      </c>
      <c r="D8" s="294">
        <v>102.34166666666665</v>
      </c>
      <c r="E8" s="294">
        <v>101.12499999999999</v>
      </c>
      <c r="F8" s="282"/>
      <c r="G8" s="283">
        <v>3.5749999999999886</v>
      </c>
      <c r="H8" s="283">
        <v>-1.2166666666666686</v>
      </c>
      <c r="I8" s="284"/>
    </row>
    <row r="9" spans="1:10" ht="12.75" customHeight="1">
      <c r="A9" s="289" t="s">
        <v>231</v>
      </c>
      <c r="B9" s="294">
        <v>100</v>
      </c>
      <c r="C9" s="294">
        <v>102.22499999999998</v>
      </c>
      <c r="D9" s="294">
        <v>104.05000000000001</v>
      </c>
      <c r="E9" s="294">
        <v>99.11666666666666</v>
      </c>
      <c r="F9" s="282"/>
      <c r="G9" s="283">
        <v>1.8250000000000313</v>
      </c>
      <c r="H9" s="283">
        <v>-4.9333333333333513</v>
      </c>
      <c r="I9" s="284"/>
    </row>
    <row r="10" spans="1:10" ht="12.75" customHeight="1">
      <c r="A10" s="289" t="s">
        <v>232</v>
      </c>
      <c r="B10" s="294">
        <v>100</v>
      </c>
      <c r="C10" s="294">
        <v>102.53333333333335</v>
      </c>
      <c r="D10" s="294">
        <v>101.88333333333334</v>
      </c>
      <c r="E10" s="294">
        <v>103.73333333333333</v>
      </c>
      <c r="F10" s="282"/>
      <c r="G10" s="283">
        <v>-0.65000000000000568</v>
      </c>
      <c r="H10" s="283">
        <v>1.8499999999999943</v>
      </c>
      <c r="I10" s="284"/>
    </row>
    <row r="11" spans="1:10" ht="12.75" customHeight="1">
      <c r="A11" s="289" t="s">
        <v>233</v>
      </c>
      <c r="B11" s="294">
        <v>100</v>
      </c>
      <c r="C11" s="294">
        <v>79.691666666666663</v>
      </c>
      <c r="D11" s="294">
        <v>81.60833333333332</v>
      </c>
      <c r="E11" s="294">
        <v>75</v>
      </c>
      <c r="F11" s="282"/>
      <c r="G11" s="283">
        <v>1.9166666666666572</v>
      </c>
      <c r="H11" s="283">
        <v>-6.6083333333333201</v>
      </c>
      <c r="I11" s="284"/>
    </row>
    <row r="12" spans="1:10" ht="12.75" customHeight="1">
      <c r="A12" s="289" t="s">
        <v>234</v>
      </c>
      <c r="B12" s="294">
        <v>100</v>
      </c>
      <c r="C12" s="294">
        <v>100.52499999999999</v>
      </c>
      <c r="D12" s="294">
        <v>101.61666666666667</v>
      </c>
      <c r="E12" s="294">
        <v>103.95833333333333</v>
      </c>
      <c r="F12" s="282"/>
      <c r="G12" s="283">
        <v>1.0916666666666828</v>
      </c>
      <c r="H12" s="283">
        <v>2.3416666666666544</v>
      </c>
      <c r="I12" s="284"/>
    </row>
    <row r="13" spans="1:10" ht="12.75" customHeight="1">
      <c r="A13" s="289" t="s">
        <v>235</v>
      </c>
      <c r="B13" s="294">
        <v>100</v>
      </c>
      <c r="C13" s="294">
        <v>96.524999999999991</v>
      </c>
      <c r="D13" s="294">
        <v>96.09999999999998</v>
      </c>
      <c r="E13" s="294">
        <v>100.675</v>
      </c>
      <c r="F13" s="282"/>
      <c r="G13" s="283">
        <v>-0.42500000000001137</v>
      </c>
      <c r="H13" s="283">
        <v>4.5750000000000171</v>
      </c>
      <c r="I13" s="284"/>
    </row>
    <row r="14" spans="1:10" ht="12.75" customHeight="1">
      <c r="A14" s="289" t="s">
        <v>236</v>
      </c>
      <c r="B14" s="294">
        <v>100</v>
      </c>
      <c r="C14" s="294">
        <v>97.433333333333337</v>
      </c>
      <c r="D14" s="294">
        <v>100.20833333333333</v>
      </c>
      <c r="E14" s="294">
        <v>101.325</v>
      </c>
      <c r="F14" s="282"/>
      <c r="G14" s="283">
        <v>2.7749999999999915</v>
      </c>
      <c r="H14" s="283">
        <v>1.1166666666666742</v>
      </c>
      <c r="I14" s="284"/>
    </row>
    <row r="15" spans="1:10" ht="12.75" customHeight="1">
      <c r="A15" s="289" t="s">
        <v>237</v>
      </c>
      <c r="B15" s="294">
        <v>100</v>
      </c>
      <c r="C15" s="294">
        <v>90.433333333333337</v>
      </c>
      <c r="D15" s="294">
        <v>93.283333333333346</v>
      </c>
      <c r="E15" s="294">
        <v>93.016666666666666</v>
      </c>
      <c r="F15" s="282"/>
      <c r="G15" s="283">
        <v>2.8500000000000085</v>
      </c>
      <c r="H15" s="283">
        <v>-0.26666666666667993</v>
      </c>
      <c r="I15" s="284"/>
    </row>
    <row r="16" spans="1:10" ht="12.75" customHeight="1">
      <c r="A16" s="289" t="s">
        <v>238</v>
      </c>
      <c r="B16" s="294">
        <v>100</v>
      </c>
      <c r="C16" s="294">
        <v>107.30833333333334</v>
      </c>
      <c r="D16" s="294">
        <v>107.19166666666668</v>
      </c>
      <c r="E16" s="294">
        <v>111.875</v>
      </c>
      <c r="F16" s="282"/>
      <c r="G16" s="283">
        <v>-0.11666666666666003</v>
      </c>
      <c r="H16" s="283">
        <v>4.6833333333333229</v>
      </c>
      <c r="I16" s="284"/>
    </row>
    <row r="17" spans="1:9" ht="12.75" customHeight="1">
      <c r="A17" s="289" t="s">
        <v>239</v>
      </c>
      <c r="B17" s="294">
        <v>100</v>
      </c>
      <c r="C17" s="294">
        <v>102.68333333333334</v>
      </c>
      <c r="D17" s="294">
        <v>108.44166666666666</v>
      </c>
      <c r="E17" s="294">
        <v>108.41666666666667</v>
      </c>
      <c r="F17" s="282"/>
      <c r="G17" s="283">
        <v>5.7583333333333258</v>
      </c>
      <c r="H17" s="283">
        <v>-2.4999999999991473E-2</v>
      </c>
      <c r="I17" s="284"/>
    </row>
    <row r="18" spans="1:9" ht="12.75" customHeight="1">
      <c r="A18" s="289" t="s">
        <v>240</v>
      </c>
      <c r="B18" s="294">
        <v>100</v>
      </c>
      <c r="C18" s="294">
        <v>101.10833333333333</v>
      </c>
      <c r="D18" s="294">
        <v>102.65833333333335</v>
      </c>
      <c r="E18" s="294">
        <v>105.09166666666665</v>
      </c>
      <c r="F18" s="282"/>
      <c r="G18" s="283">
        <v>1.5500000000000114</v>
      </c>
      <c r="H18" s="283">
        <v>2.4333333333333087</v>
      </c>
      <c r="I18" s="284"/>
    </row>
    <row r="19" spans="1:9" ht="12.75" customHeight="1">
      <c r="A19" s="289" t="s">
        <v>241</v>
      </c>
      <c r="B19" s="294">
        <v>100</v>
      </c>
      <c r="C19" s="294">
        <v>89.399999999999991</v>
      </c>
      <c r="D19" s="294">
        <v>93.825000000000003</v>
      </c>
      <c r="E19" s="294">
        <v>93.933333333333337</v>
      </c>
      <c r="F19" s="282"/>
      <c r="G19" s="283">
        <v>4.4250000000000114</v>
      </c>
      <c r="H19" s="283">
        <v>0.10833333333333428</v>
      </c>
      <c r="I19" s="284"/>
    </row>
    <row r="20" spans="1:9" ht="12.75" customHeight="1">
      <c r="A20" s="290" t="s">
        <v>242</v>
      </c>
      <c r="B20" s="295">
        <v>100</v>
      </c>
      <c r="C20" s="295">
        <v>98.124999999999986</v>
      </c>
      <c r="D20" s="295">
        <v>98.074999999999989</v>
      </c>
      <c r="E20" s="295">
        <v>102.39166666666665</v>
      </c>
      <c r="F20" s="287"/>
      <c r="G20" s="288">
        <v>-4.9999999999997158E-2</v>
      </c>
      <c r="H20" s="288">
        <v>4.3166666666666629</v>
      </c>
      <c r="I20" s="284"/>
    </row>
    <row r="21" spans="1:9" ht="12.75" customHeight="1">
      <c r="A21" s="285" t="s">
        <v>243</v>
      </c>
      <c r="B21" s="294">
        <v>100</v>
      </c>
      <c r="C21" s="294">
        <v>89.36666666666666</v>
      </c>
      <c r="D21" s="294">
        <v>98.05</v>
      </c>
      <c r="E21" s="294">
        <v>108.13333333333334</v>
      </c>
      <c r="F21" s="282"/>
      <c r="G21" s="283">
        <v>8.6833333333333371</v>
      </c>
      <c r="H21" s="283">
        <v>10.083333333333343</v>
      </c>
      <c r="I21" s="284"/>
    </row>
    <row r="22" spans="1:9" ht="12.75" customHeight="1">
      <c r="A22" s="285" t="s">
        <v>244</v>
      </c>
      <c r="B22" s="294">
        <v>100</v>
      </c>
      <c r="C22" s="294">
        <v>96.016666666666652</v>
      </c>
      <c r="D22" s="294">
        <v>96.05</v>
      </c>
      <c r="E22" s="294">
        <v>96.74166666666666</v>
      </c>
      <c r="F22" s="282"/>
      <c r="G22" s="283">
        <v>3.3333333333345649E-2</v>
      </c>
      <c r="H22" s="283">
        <v>0.69166666666666288</v>
      </c>
      <c r="I22" s="284"/>
    </row>
    <row r="23" spans="1:9" ht="12.75" customHeight="1">
      <c r="A23" s="285" t="s">
        <v>245</v>
      </c>
      <c r="B23" s="294">
        <v>100</v>
      </c>
      <c r="C23" s="294">
        <v>165.27499999999998</v>
      </c>
      <c r="D23" s="294">
        <v>156.20000000000002</v>
      </c>
      <c r="E23" s="294">
        <v>164.76666666666662</v>
      </c>
      <c r="F23" s="282"/>
      <c r="G23" s="283">
        <v>-9.0749999999999602</v>
      </c>
      <c r="H23" s="283">
        <v>8.566666666666606</v>
      </c>
      <c r="I23" s="284"/>
    </row>
    <row r="24" spans="1:9" ht="12.75" customHeight="1">
      <c r="A24" s="285" t="s">
        <v>246</v>
      </c>
      <c r="B24" s="294">
        <v>100</v>
      </c>
      <c r="C24" s="294">
        <v>110.86666666666666</v>
      </c>
      <c r="D24" s="294">
        <v>113.30833333333335</v>
      </c>
      <c r="E24" s="294">
        <v>123.89999999999999</v>
      </c>
      <c r="F24" s="282"/>
      <c r="G24" s="283">
        <v>2.4416666666666913</v>
      </c>
      <c r="H24" s="283">
        <v>10.59166666666664</v>
      </c>
      <c r="I24" s="284"/>
    </row>
    <row r="25" spans="1:9" ht="12.75" customHeight="1">
      <c r="A25" s="291" t="s">
        <v>247</v>
      </c>
      <c r="B25" s="296">
        <v>100</v>
      </c>
      <c r="C25" s="296">
        <v>99.566666666666663</v>
      </c>
      <c r="D25" s="296">
        <v>96.500000000000014</v>
      </c>
      <c r="E25" s="296">
        <v>99.041666666666671</v>
      </c>
      <c r="F25" s="292"/>
      <c r="G25" s="293">
        <v>-3.0666666666666487</v>
      </c>
      <c r="H25" s="293">
        <v>2.5416666666666572</v>
      </c>
      <c r="I25" s="284"/>
    </row>
    <row r="26" spans="1:9" ht="12.75" customHeight="1">
      <c r="A26" s="108" t="s">
        <v>248</v>
      </c>
    </row>
    <row r="27" spans="1:9" ht="12.75" customHeight="1">
      <c r="A27" s="7"/>
      <c r="C27" s="284"/>
    </row>
    <row r="28" spans="1:9" ht="12.75" customHeight="1">
      <c r="A28" s="108" t="s">
        <v>249</v>
      </c>
    </row>
  </sheetData>
  <mergeCells count="2">
    <mergeCell ref="B3:E3"/>
    <mergeCell ref="G3:H3"/>
  </mergeCells>
  <pageMargins left="0.7" right="0.7" top="0.75" bottom="0.75" header="0.3" footer="0.3"/>
  <pageSetup paperSize="9" scale="7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W39"/>
  <sheetViews>
    <sheetView topLeftCell="A15" zoomScale="90" zoomScaleNormal="90" workbookViewId="0">
      <selection activeCell="A16" sqref="A16"/>
    </sheetView>
  </sheetViews>
  <sheetFormatPr defaultColWidth="9.140625" defaultRowHeight="12.75"/>
  <cols>
    <col min="1" max="1" width="16.7109375" style="104" customWidth="1"/>
    <col min="2" max="16384" width="9.140625" style="104"/>
  </cols>
  <sheetData>
    <row r="1" spans="1:23" ht="13.5" customHeight="1">
      <c r="B1" s="104">
        <v>2002</v>
      </c>
      <c r="C1" s="104">
        <v>2003</v>
      </c>
      <c r="D1" s="104">
        <v>2004</v>
      </c>
      <c r="E1" s="104">
        <v>2005</v>
      </c>
      <c r="F1" s="104">
        <v>2006</v>
      </c>
      <c r="G1" s="104">
        <v>2007</v>
      </c>
      <c r="H1" s="104">
        <v>2008</v>
      </c>
      <c r="I1" s="104">
        <v>2009</v>
      </c>
      <c r="J1" s="104">
        <v>2010</v>
      </c>
      <c r="K1" s="104">
        <v>2011</v>
      </c>
      <c r="L1" s="104">
        <v>2012</v>
      </c>
      <c r="M1" s="104">
        <v>2013</v>
      </c>
      <c r="N1" s="104">
        <v>2014</v>
      </c>
      <c r="O1" s="104">
        <v>2015</v>
      </c>
      <c r="P1" s="104">
        <v>2016</v>
      </c>
      <c r="Q1" s="104">
        <v>2017</v>
      </c>
    </row>
    <row r="2" spans="1:23" ht="12.95">
      <c r="A2" s="104" t="s">
        <v>250</v>
      </c>
      <c r="B2" s="105">
        <v>91.991666666666674</v>
      </c>
      <c r="C2" s="105">
        <v>90.183333333333323</v>
      </c>
      <c r="D2" s="105">
        <v>93.649999999999977</v>
      </c>
      <c r="E2" s="105">
        <v>95.624999999999986</v>
      </c>
      <c r="F2" s="105">
        <v>103.84999999999998</v>
      </c>
      <c r="G2" s="105">
        <v>110.52499999999999</v>
      </c>
      <c r="H2" s="105">
        <v>111.94166666666666</v>
      </c>
      <c r="I2" s="105">
        <v>90.983333333333334</v>
      </c>
      <c r="J2" s="105">
        <v>100.00833333333333</v>
      </c>
      <c r="K2" s="105">
        <v>105.82499999999999</v>
      </c>
      <c r="L2" s="105">
        <v>101.71666666666668</v>
      </c>
      <c r="M2" s="105">
        <v>98.375</v>
      </c>
      <c r="N2" s="105">
        <v>97.95</v>
      </c>
      <c r="O2" s="105">
        <v>99.041666666666671</v>
      </c>
      <c r="P2" s="106">
        <v>90.7</v>
      </c>
      <c r="Q2" s="106">
        <v>94.741666666666674</v>
      </c>
      <c r="U2" s="104">
        <f>(O7-N7)/N7*100</f>
        <v>4.8989630417442278</v>
      </c>
      <c r="W2" s="104">
        <f>(N7-M7)/M7*100</f>
        <v>3.9309153713298857</v>
      </c>
    </row>
    <row r="3" spans="1:23" ht="12.95">
      <c r="A3" s="104" t="s">
        <v>251</v>
      </c>
      <c r="B3" s="105">
        <v>96.99166666666666</v>
      </c>
      <c r="C3" s="105">
        <v>95.666666666666686</v>
      </c>
      <c r="D3" s="105">
        <v>99.166666666666671</v>
      </c>
      <c r="E3" s="105">
        <v>100.00833333333334</v>
      </c>
      <c r="F3" s="105">
        <v>107.075</v>
      </c>
      <c r="G3" s="105">
        <v>111.64166666666667</v>
      </c>
      <c r="H3" s="105">
        <v>112.61666666666666</v>
      </c>
      <c r="I3" s="105">
        <v>93.058333333333337</v>
      </c>
      <c r="J3" s="105">
        <v>99.999999999999986</v>
      </c>
      <c r="K3" s="105">
        <v>103.93333333333334</v>
      </c>
      <c r="L3" s="105">
        <v>96.916666666666686</v>
      </c>
      <c r="M3" s="105">
        <v>91.65000000000002</v>
      </c>
      <c r="N3" s="105">
        <v>89.966666666666654</v>
      </c>
      <c r="O3" s="105">
        <v>90.5</v>
      </c>
      <c r="P3" s="106">
        <v>83.066666666666677</v>
      </c>
      <c r="Q3" s="106">
        <v>86.341666666666654</v>
      </c>
    </row>
    <row r="4" spans="1:23" ht="12.95">
      <c r="A4" s="104" t="s">
        <v>252</v>
      </c>
      <c r="B4" s="105">
        <v>80.95</v>
      </c>
      <c r="C4" s="105">
        <v>78.091666666666669</v>
      </c>
      <c r="D4" s="105">
        <v>81.391666666666666</v>
      </c>
      <c r="E4" s="105">
        <v>85.899999999999991</v>
      </c>
      <c r="F4" s="105">
        <v>96.7</v>
      </c>
      <c r="G4" s="105">
        <v>108.07499999999999</v>
      </c>
      <c r="H4" s="105">
        <v>110.47499999999998</v>
      </c>
      <c r="I4" s="105">
        <v>86.424999999999997</v>
      </c>
      <c r="J4" s="105">
        <v>100</v>
      </c>
      <c r="K4" s="105">
        <v>110.49166666666667</v>
      </c>
      <c r="L4" s="105">
        <v>113.70833333333333</v>
      </c>
      <c r="M4" s="105">
        <v>115.20833333333336</v>
      </c>
      <c r="N4" s="105">
        <v>117.86666666666666</v>
      </c>
      <c r="O4" s="105">
        <v>120.32500000000003</v>
      </c>
      <c r="P4" s="106">
        <v>109.78333333333335</v>
      </c>
      <c r="Q4" s="106">
        <v>115.69166666666666</v>
      </c>
    </row>
    <row r="5" spans="1:23" ht="12.95">
      <c r="A5" s="104" t="s">
        <v>253</v>
      </c>
      <c r="B5" s="105">
        <v>82.850000000000009</v>
      </c>
      <c r="C5" s="105">
        <v>82.25833333333334</v>
      </c>
      <c r="D5" s="105">
        <v>83.50833333333334</v>
      </c>
      <c r="E5" s="105">
        <v>83.808333333333323</v>
      </c>
      <c r="F5" s="105">
        <v>86.674999999999997</v>
      </c>
      <c r="G5" s="105">
        <v>92.899999999999977</v>
      </c>
      <c r="H5" s="105">
        <v>102.325</v>
      </c>
      <c r="I5" s="105">
        <v>97.258333333333326</v>
      </c>
      <c r="J5" s="105">
        <v>100.00833333333333</v>
      </c>
      <c r="K5" s="105">
        <v>106.30833333333332</v>
      </c>
      <c r="L5" s="105">
        <v>107.58333333333336</v>
      </c>
      <c r="M5" s="105">
        <v>107.60000000000001</v>
      </c>
      <c r="N5" s="105">
        <v>105.53333333333335</v>
      </c>
      <c r="O5" s="105">
        <v>106.00833333333333</v>
      </c>
      <c r="P5" s="106">
        <v>107.44166666666665</v>
      </c>
      <c r="Q5" s="107">
        <v>109.33333333333333</v>
      </c>
    </row>
    <row r="6" spans="1:23" ht="12.95">
      <c r="A6" s="104" t="s">
        <v>254</v>
      </c>
      <c r="B6" s="105">
        <v>85.616666666666674</v>
      </c>
      <c r="C6" s="105">
        <v>85.77500000000002</v>
      </c>
      <c r="D6" s="105">
        <v>87.125</v>
      </c>
      <c r="E6" s="105">
        <v>86.883333333333326</v>
      </c>
      <c r="F6" s="105">
        <v>88.958333333333329</v>
      </c>
      <c r="G6" s="105">
        <v>94.358333333333334</v>
      </c>
      <c r="H6" s="105">
        <v>102.84166666666665</v>
      </c>
      <c r="I6" s="105">
        <v>97.766666666666652</v>
      </c>
      <c r="J6" s="105">
        <v>100.00833333333334</v>
      </c>
      <c r="K6" s="105">
        <v>106.10000000000002</v>
      </c>
      <c r="L6" s="105">
        <v>106.375</v>
      </c>
      <c r="M6" s="105">
        <v>105.63333333333334</v>
      </c>
      <c r="N6" s="105">
        <v>102.56666666666668</v>
      </c>
      <c r="O6" s="105">
        <v>102.17500000000001</v>
      </c>
      <c r="P6" s="106">
        <v>103.18333333333332</v>
      </c>
      <c r="Q6" s="107">
        <v>105.27500000000002</v>
      </c>
    </row>
    <row r="7" spans="1:23" ht="12.95">
      <c r="A7" s="104" t="s">
        <v>255</v>
      </c>
      <c r="B7" s="105">
        <v>66.649999999999991</v>
      </c>
      <c r="C7" s="105">
        <v>61.941666666666656</v>
      </c>
      <c r="D7" s="105">
        <v>62.591666666666669</v>
      </c>
      <c r="E7" s="105">
        <v>66.066666666666677</v>
      </c>
      <c r="F7" s="105">
        <v>73.45</v>
      </c>
      <c r="G7" s="105">
        <v>84.50833333333334</v>
      </c>
      <c r="H7" s="105">
        <v>99.274999999999991</v>
      </c>
      <c r="I7" s="105">
        <v>94.09999999999998</v>
      </c>
      <c r="J7" s="105">
        <v>100</v>
      </c>
      <c r="K7" s="105">
        <v>107.64166666666667</v>
      </c>
      <c r="L7" s="105">
        <v>115.61666666666667</v>
      </c>
      <c r="M7" s="105">
        <v>120.625</v>
      </c>
      <c r="N7" s="105">
        <v>125.36666666666667</v>
      </c>
      <c r="O7" s="105">
        <v>131.50833333333335</v>
      </c>
      <c r="P7" s="106">
        <v>135.74999999999997</v>
      </c>
      <c r="Q7" s="107">
        <v>136.26666666666668</v>
      </c>
      <c r="R7" s="104">
        <f>(Q7-P7)/P7*100</f>
        <v>0.38060159607124011</v>
      </c>
    </row>
    <row r="8" spans="1:23" ht="13.5" customHeight="1">
      <c r="R8" s="104">
        <f>(P7-O7)/O7*100</f>
        <v>3.225397630061428</v>
      </c>
    </row>
    <row r="9" spans="1:23" ht="13.5" customHeight="1"/>
    <row r="10" spans="1:23" ht="12.95">
      <c r="A10" s="104" t="s">
        <v>256</v>
      </c>
      <c r="B10" s="104">
        <v>82.75833333333334</v>
      </c>
      <c r="C10" s="104">
        <v>83.325000000000003</v>
      </c>
      <c r="D10" s="104">
        <v>83.916666666666657</v>
      </c>
      <c r="E10" s="104">
        <v>84.408333333333331</v>
      </c>
      <c r="F10" s="104">
        <v>87.625</v>
      </c>
      <c r="G10" s="104">
        <v>93.916666666666671</v>
      </c>
      <c r="H10" s="104">
        <v>102.02499999999998</v>
      </c>
      <c r="I10" s="104">
        <v>97.358333333333334</v>
      </c>
      <c r="J10" s="104">
        <v>99.991666666666674</v>
      </c>
      <c r="K10" s="104">
        <v>105.21666666666668</v>
      </c>
      <c r="L10" s="104">
        <v>106.60833333333335</v>
      </c>
      <c r="M10" s="104">
        <v>106.24166666666666</v>
      </c>
      <c r="N10" s="104">
        <v>104.12500000000001</v>
      </c>
      <c r="O10" s="104">
        <v>105.09166666666668</v>
      </c>
    </row>
    <row r="11" spans="1:23" ht="12.95">
      <c r="B11" s="104">
        <v>85.891666666666652</v>
      </c>
      <c r="C11" s="104">
        <v>87.041666666666671</v>
      </c>
      <c r="D11" s="104">
        <v>87.800000000000011</v>
      </c>
      <c r="E11" s="104">
        <v>87.75</v>
      </c>
      <c r="F11" s="104">
        <v>90.100000000000009</v>
      </c>
      <c r="G11" s="104">
        <v>95.5</v>
      </c>
      <c r="H11" s="104">
        <v>102.75</v>
      </c>
      <c r="I11" s="104">
        <v>98.100000000000009</v>
      </c>
      <c r="J11" s="104">
        <v>99.991666666666674</v>
      </c>
      <c r="K11" s="104">
        <v>104.95833333333336</v>
      </c>
      <c r="L11" s="104">
        <v>105.25833333333334</v>
      </c>
      <c r="M11" s="104">
        <v>103.90833333333335</v>
      </c>
      <c r="N11" s="104">
        <v>100.90833333333332</v>
      </c>
      <c r="O11" s="104">
        <v>100.925</v>
      </c>
    </row>
    <row r="12" spans="1:23" ht="12.95">
      <c r="B12" s="104">
        <v>66.8</v>
      </c>
      <c r="C12" s="104">
        <v>64.233333333333334</v>
      </c>
      <c r="D12" s="104">
        <v>64.00833333333334</v>
      </c>
      <c r="E12" s="104">
        <v>67.216666666666654</v>
      </c>
      <c r="F12" s="104">
        <v>74.833333333333329</v>
      </c>
      <c r="G12" s="104">
        <v>85.708333333333329</v>
      </c>
      <c r="H12" s="104">
        <v>98.274999999999991</v>
      </c>
      <c r="I12" s="104">
        <v>93.558333333333337</v>
      </c>
      <c r="J12" s="104">
        <v>100</v>
      </c>
      <c r="K12" s="104">
        <v>106.77499999999999</v>
      </c>
      <c r="L12" s="104">
        <v>114.69166666666666</v>
      </c>
      <c r="M12" s="104">
        <v>120.33333333333331</v>
      </c>
      <c r="N12" s="104">
        <v>123.51666666666667</v>
      </c>
      <c r="O12" s="104">
        <v>130.125</v>
      </c>
    </row>
    <row r="15" spans="1:23" ht="12.95">
      <c r="A15" s="104" t="s">
        <v>257</v>
      </c>
    </row>
    <row r="39" spans="1:1" ht="12.95">
      <c r="A39" s="104" t="s">
        <v>125</v>
      </c>
    </row>
  </sheetData>
  <pageMargins left="0.7" right="0.7" top="0.75" bottom="0.75" header="0.3" footer="0.3"/>
  <pageSetup paperSize="9" scale="51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E23"/>
  <sheetViews>
    <sheetView zoomScale="80" zoomScaleNormal="80" workbookViewId="0">
      <selection activeCell="A2" sqref="A2"/>
    </sheetView>
  </sheetViews>
  <sheetFormatPr defaultColWidth="8.7109375" defaultRowHeight="15"/>
  <cols>
    <col min="1" max="1" width="7.42578125" style="31" customWidth="1"/>
    <col min="2" max="2" width="23.28515625" style="31" customWidth="1"/>
    <col min="3" max="3" width="25.42578125" style="31" customWidth="1"/>
    <col min="4" max="4" width="24.5703125" style="31" customWidth="1"/>
    <col min="5" max="5" width="42.5703125" style="31" customWidth="1"/>
    <col min="6" max="6" width="8.7109375" style="31"/>
    <col min="7" max="7" width="20.42578125" style="31" customWidth="1"/>
    <col min="8" max="16384" width="8.7109375" style="31"/>
  </cols>
  <sheetData>
    <row r="1" spans="1:5" ht="14.45">
      <c r="A1" s="1" t="s">
        <v>258</v>
      </c>
    </row>
    <row r="3" spans="1:5">
      <c r="A3" s="362"/>
      <c r="B3" s="362"/>
      <c r="C3" s="363" t="s">
        <v>259</v>
      </c>
      <c r="D3" s="363" t="s">
        <v>260</v>
      </c>
      <c r="E3" s="363" t="s">
        <v>261</v>
      </c>
    </row>
    <row r="4" spans="1:5">
      <c r="A4" s="99">
        <v>1</v>
      </c>
      <c r="B4" s="99" t="s">
        <v>262</v>
      </c>
      <c r="C4" s="377">
        <v>80.7</v>
      </c>
      <c r="D4" s="99" t="s">
        <v>263</v>
      </c>
      <c r="E4" s="99" t="s">
        <v>264</v>
      </c>
    </row>
    <row r="5" spans="1:5" ht="14.45">
      <c r="A5" s="99">
        <v>2</v>
      </c>
      <c r="B5" s="99" t="s">
        <v>265</v>
      </c>
      <c r="C5" s="377">
        <v>41.2</v>
      </c>
      <c r="D5" s="99" t="s">
        <v>4</v>
      </c>
      <c r="E5" s="99" t="s">
        <v>266</v>
      </c>
    </row>
    <row r="6" spans="1:5" ht="14.45">
      <c r="A6" s="31">
        <v>3</v>
      </c>
      <c r="B6" s="99" t="s">
        <v>267</v>
      </c>
      <c r="C6" s="377">
        <v>24.7</v>
      </c>
      <c r="D6" s="99" t="s">
        <v>13</v>
      </c>
      <c r="E6" s="99" t="s">
        <v>268</v>
      </c>
    </row>
    <row r="7" spans="1:5" ht="14.45">
      <c r="A7" s="99">
        <v>4</v>
      </c>
      <c r="B7" s="99" t="s">
        <v>269</v>
      </c>
      <c r="C7" s="377">
        <v>22.4</v>
      </c>
      <c r="D7" s="99" t="s">
        <v>270</v>
      </c>
      <c r="E7" s="99" t="s">
        <v>264</v>
      </c>
    </row>
    <row r="8" spans="1:5" ht="14.45">
      <c r="A8" s="99">
        <v>5</v>
      </c>
      <c r="B8" s="99" t="s">
        <v>271</v>
      </c>
      <c r="C8" s="377">
        <v>21.9</v>
      </c>
      <c r="D8" s="99" t="s">
        <v>272</v>
      </c>
      <c r="E8" s="99" t="s">
        <v>266</v>
      </c>
    </row>
    <row r="9" spans="1:5" ht="14.45">
      <c r="A9" s="99">
        <v>6</v>
      </c>
      <c r="B9" s="99" t="s">
        <v>273</v>
      </c>
      <c r="C9" s="377">
        <v>18.399999999999999</v>
      </c>
      <c r="D9" s="99" t="s">
        <v>13</v>
      </c>
      <c r="E9" s="99" t="s">
        <v>274</v>
      </c>
    </row>
    <row r="10" spans="1:5" ht="14.45">
      <c r="A10" s="99">
        <v>7</v>
      </c>
      <c r="B10" s="99" t="s">
        <v>275</v>
      </c>
      <c r="C10" s="377">
        <v>13.7</v>
      </c>
      <c r="D10" s="99" t="s">
        <v>31</v>
      </c>
      <c r="E10" s="99" t="s">
        <v>276</v>
      </c>
    </row>
    <row r="11" spans="1:5" ht="14.45">
      <c r="A11" s="99">
        <v>8</v>
      </c>
      <c r="B11" s="99" t="s">
        <v>277</v>
      </c>
      <c r="C11" s="102">
        <v>12.1</v>
      </c>
      <c r="D11" s="99" t="s">
        <v>22</v>
      </c>
      <c r="E11" s="99" t="s">
        <v>274</v>
      </c>
    </row>
    <row r="12" spans="1:5" ht="14.45">
      <c r="A12" s="99">
        <v>9</v>
      </c>
      <c r="B12" s="99" t="s">
        <v>278</v>
      </c>
      <c r="C12" s="377">
        <v>10.5</v>
      </c>
      <c r="D12" s="99" t="s">
        <v>19</v>
      </c>
      <c r="E12" s="99" t="s">
        <v>279</v>
      </c>
    </row>
    <row r="13" spans="1:5" ht="14.45">
      <c r="A13" s="99">
        <v>10</v>
      </c>
      <c r="B13" s="97" t="s">
        <v>280</v>
      </c>
      <c r="C13" s="377">
        <v>10.3</v>
      </c>
      <c r="D13" s="97" t="s">
        <v>7</v>
      </c>
      <c r="E13" s="99" t="s">
        <v>274</v>
      </c>
    </row>
    <row r="14" spans="1:5" ht="14.45">
      <c r="A14" s="99">
        <v>11</v>
      </c>
      <c r="B14" s="99" t="s">
        <v>281</v>
      </c>
      <c r="C14" s="377">
        <v>9</v>
      </c>
      <c r="D14" s="99" t="s">
        <v>13</v>
      </c>
      <c r="E14" s="99" t="s">
        <v>276</v>
      </c>
    </row>
    <row r="15" spans="1:5" ht="14.45">
      <c r="A15" s="99">
        <v>12</v>
      </c>
      <c r="B15" s="99" t="s">
        <v>282</v>
      </c>
      <c r="C15" s="377">
        <v>8.6</v>
      </c>
      <c r="D15" s="99" t="s">
        <v>22</v>
      </c>
      <c r="E15" s="99" t="s">
        <v>264</v>
      </c>
    </row>
    <row r="16" spans="1:5" ht="14.45">
      <c r="A16" s="99">
        <v>13</v>
      </c>
      <c r="B16" s="99" t="s">
        <v>283</v>
      </c>
      <c r="C16" s="377">
        <v>8.4</v>
      </c>
      <c r="D16" s="99" t="s">
        <v>7</v>
      </c>
      <c r="E16" s="99" t="s">
        <v>266</v>
      </c>
    </row>
    <row r="17" spans="1:5" ht="14.45">
      <c r="A17" s="99">
        <v>14</v>
      </c>
      <c r="B17" s="99" t="s">
        <v>284</v>
      </c>
      <c r="C17" s="377">
        <v>8.3000000000000007</v>
      </c>
      <c r="D17" s="99" t="s">
        <v>7</v>
      </c>
      <c r="E17" s="99" t="s">
        <v>285</v>
      </c>
    </row>
    <row r="18" spans="1:5" ht="14.45">
      <c r="A18" s="99">
        <v>15</v>
      </c>
      <c r="B18" s="99" t="s">
        <v>286</v>
      </c>
      <c r="C18" s="377">
        <v>8.1</v>
      </c>
      <c r="D18" s="99" t="s">
        <v>31</v>
      </c>
      <c r="E18" s="99" t="s">
        <v>287</v>
      </c>
    </row>
    <row r="19" spans="1:5" ht="14.45">
      <c r="A19" s="99">
        <v>16</v>
      </c>
      <c r="B19" s="99" t="s">
        <v>288</v>
      </c>
      <c r="C19" s="377">
        <v>6.4</v>
      </c>
      <c r="D19" s="99" t="s">
        <v>10</v>
      </c>
      <c r="E19" s="99" t="s">
        <v>264</v>
      </c>
    </row>
    <row r="20" spans="1:5">
      <c r="A20" s="99">
        <v>18</v>
      </c>
      <c r="B20" s="99" t="s">
        <v>289</v>
      </c>
      <c r="C20" s="377">
        <v>6.2</v>
      </c>
      <c r="D20" s="99" t="s">
        <v>8</v>
      </c>
      <c r="E20" s="99" t="s">
        <v>290</v>
      </c>
    </row>
    <row r="21" spans="1:5" ht="14.45">
      <c r="A21" s="98">
        <v>19</v>
      </c>
      <c r="B21" s="98" t="s">
        <v>291</v>
      </c>
      <c r="C21" s="103">
        <v>5.6</v>
      </c>
      <c r="D21" s="98" t="s">
        <v>8</v>
      </c>
      <c r="E21" s="98" t="s">
        <v>264</v>
      </c>
    </row>
    <row r="22" spans="1:5" ht="14.45">
      <c r="B22" s="99"/>
      <c r="C22" s="377"/>
      <c r="D22" s="99"/>
      <c r="E22" s="99"/>
    </row>
    <row r="23" spans="1:5" ht="14.45">
      <c r="A23" s="4" t="s">
        <v>292</v>
      </c>
    </row>
  </sheetData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zoomScale="80" zoomScaleNormal="80" workbookViewId="0">
      <selection activeCell="A2" sqref="A2"/>
    </sheetView>
  </sheetViews>
  <sheetFormatPr defaultColWidth="8.85546875" defaultRowHeight="12.75"/>
  <cols>
    <col min="1" max="1" width="19.85546875" style="194" customWidth="1"/>
    <col min="2" max="2" width="14.140625" style="194" customWidth="1"/>
    <col min="3" max="3" width="13.42578125" style="194" customWidth="1"/>
    <col min="4" max="4" width="3.140625" style="194" customWidth="1"/>
    <col min="5" max="5" width="11.85546875" style="194" customWidth="1"/>
    <col min="6" max="6" width="12.140625" style="194" customWidth="1"/>
    <col min="7" max="7" width="2.85546875" style="194" customWidth="1"/>
    <col min="8" max="8" width="8.85546875" style="194"/>
    <col min="9" max="9" width="12.140625" style="194" bestFit="1" customWidth="1"/>
    <col min="10" max="219" width="8.85546875" style="194"/>
    <col min="220" max="220" width="19.85546875" style="194" customWidth="1"/>
    <col min="221" max="221" width="18.140625" style="194" customWidth="1"/>
    <col min="222" max="222" width="17.140625" style="194" customWidth="1"/>
    <col min="223" max="223" width="3.140625" style="194" customWidth="1"/>
    <col min="224" max="224" width="11.85546875" style="194" customWidth="1"/>
    <col min="225" max="225" width="12.140625" style="194" customWidth="1"/>
    <col min="226" max="226" width="3.140625" style="194" customWidth="1"/>
    <col min="227" max="227" width="8.85546875" style="194"/>
    <col min="228" max="228" width="12.140625" style="194" bestFit="1" customWidth="1"/>
    <col min="229" max="229" width="12.140625" style="194" customWidth="1"/>
    <col min="230" max="475" width="8.85546875" style="194"/>
    <col min="476" max="476" width="19.85546875" style="194" customWidth="1"/>
    <col min="477" max="477" width="18.140625" style="194" customWidth="1"/>
    <col min="478" max="478" width="17.140625" style="194" customWidth="1"/>
    <col min="479" max="479" width="3.140625" style="194" customWidth="1"/>
    <col min="480" max="480" width="11.85546875" style="194" customWidth="1"/>
    <col min="481" max="481" width="12.140625" style="194" customWidth="1"/>
    <col min="482" max="482" width="3.140625" style="194" customWidth="1"/>
    <col min="483" max="483" width="8.85546875" style="194"/>
    <col min="484" max="484" width="12.140625" style="194" bestFit="1" customWidth="1"/>
    <col min="485" max="485" width="12.140625" style="194" customWidth="1"/>
    <col min="486" max="731" width="8.85546875" style="194"/>
    <col min="732" max="732" width="19.85546875" style="194" customWidth="1"/>
    <col min="733" max="733" width="18.140625" style="194" customWidth="1"/>
    <col min="734" max="734" width="17.140625" style="194" customWidth="1"/>
    <col min="735" max="735" width="3.140625" style="194" customWidth="1"/>
    <col min="736" max="736" width="11.85546875" style="194" customWidth="1"/>
    <col min="737" max="737" width="12.140625" style="194" customWidth="1"/>
    <col min="738" max="738" width="3.140625" style="194" customWidth="1"/>
    <col min="739" max="739" width="8.85546875" style="194"/>
    <col min="740" max="740" width="12.140625" style="194" bestFit="1" customWidth="1"/>
    <col min="741" max="741" width="12.140625" style="194" customWidth="1"/>
    <col min="742" max="987" width="8.85546875" style="194"/>
    <col min="988" max="988" width="19.85546875" style="194" customWidth="1"/>
    <col min="989" max="989" width="18.140625" style="194" customWidth="1"/>
    <col min="990" max="990" width="17.140625" style="194" customWidth="1"/>
    <col min="991" max="991" width="3.140625" style="194" customWidth="1"/>
    <col min="992" max="992" width="11.85546875" style="194" customWidth="1"/>
    <col min="993" max="993" width="12.140625" style="194" customWidth="1"/>
    <col min="994" max="994" width="3.140625" style="194" customWidth="1"/>
    <col min="995" max="995" width="8.85546875" style="194"/>
    <col min="996" max="996" width="12.140625" style="194" bestFit="1" customWidth="1"/>
    <col min="997" max="997" width="12.140625" style="194" customWidth="1"/>
    <col min="998" max="1243" width="8.85546875" style="194"/>
    <col min="1244" max="1244" width="19.85546875" style="194" customWidth="1"/>
    <col min="1245" max="1245" width="18.140625" style="194" customWidth="1"/>
    <col min="1246" max="1246" width="17.140625" style="194" customWidth="1"/>
    <col min="1247" max="1247" width="3.140625" style="194" customWidth="1"/>
    <col min="1248" max="1248" width="11.85546875" style="194" customWidth="1"/>
    <col min="1249" max="1249" width="12.140625" style="194" customWidth="1"/>
    <col min="1250" max="1250" width="3.140625" style="194" customWidth="1"/>
    <col min="1251" max="1251" width="8.85546875" style="194"/>
    <col min="1252" max="1252" width="12.140625" style="194" bestFit="1" customWidth="1"/>
    <col min="1253" max="1253" width="12.140625" style="194" customWidth="1"/>
    <col min="1254" max="1499" width="8.85546875" style="194"/>
    <col min="1500" max="1500" width="19.85546875" style="194" customWidth="1"/>
    <col min="1501" max="1501" width="18.140625" style="194" customWidth="1"/>
    <col min="1502" max="1502" width="17.140625" style="194" customWidth="1"/>
    <col min="1503" max="1503" width="3.140625" style="194" customWidth="1"/>
    <col min="1504" max="1504" width="11.85546875" style="194" customWidth="1"/>
    <col min="1505" max="1505" width="12.140625" style="194" customWidth="1"/>
    <col min="1506" max="1506" width="3.140625" style="194" customWidth="1"/>
    <col min="1507" max="1507" width="8.85546875" style="194"/>
    <col min="1508" max="1508" width="12.140625" style="194" bestFit="1" customWidth="1"/>
    <col min="1509" max="1509" width="12.140625" style="194" customWidth="1"/>
    <col min="1510" max="1755" width="8.85546875" style="194"/>
    <col min="1756" max="1756" width="19.85546875" style="194" customWidth="1"/>
    <col min="1757" max="1757" width="18.140625" style="194" customWidth="1"/>
    <col min="1758" max="1758" width="17.140625" style="194" customWidth="1"/>
    <col min="1759" max="1759" width="3.140625" style="194" customWidth="1"/>
    <col min="1760" max="1760" width="11.85546875" style="194" customWidth="1"/>
    <col min="1761" max="1761" width="12.140625" style="194" customWidth="1"/>
    <col min="1762" max="1762" width="3.140625" style="194" customWidth="1"/>
    <col min="1763" max="1763" width="8.85546875" style="194"/>
    <col min="1764" max="1764" width="12.140625" style="194" bestFit="1" customWidth="1"/>
    <col min="1765" max="1765" width="12.140625" style="194" customWidth="1"/>
    <col min="1766" max="2011" width="8.85546875" style="194"/>
    <col min="2012" max="2012" width="19.85546875" style="194" customWidth="1"/>
    <col min="2013" max="2013" width="18.140625" style="194" customWidth="1"/>
    <col min="2014" max="2014" width="17.140625" style="194" customWidth="1"/>
    <col min="2015" max="2015" width="3.140625" style="194" customWidth="1"/>
    <col min="2016" max="2016" width="11.85546875" style="194" customWidth="1"/>
    <col min="2017" max="2017" width="12.140625" style="194" customWidth="1"/>
    <col min="2018" max="2018" width="3.140625" style="194" customWidth="1"/>
    <col min="2019" max="2019" width="8.85546875" style="194"/>
    <col min="2020" max="2020" width="12.140625" style="194" bestFit="1" customWidth="1"/>
    <col min="2021" max="2021" width="12.140625" style="194" customWidth="1"/>
    <col min="2022" max="2267" width="8.85546875" style="194"/>
    <col min="2268" max="2268" width="19.85546875" style="194" customWidth="1"/>
    <col min="2269" max="2269" width="18.140625" style="194" customWidth="1"/>
    <col min="2270" max="2270" width="17.140625" style="194" customWidth="1"/>
    <col min="2271" max="2271" width="3.140625" style="194" customWidth="1"/>
    <col min="2272" max="2272" width="11.85546875" style="194" customWidth="1"/>
    <col min="2273" max="2273" width="12.140625" style="194" customWidth="1"/>
    <col min="2274" max="2274" width="3.140625" style="194" customWidth="1"/>
    <col min="2275" max="2275" width="8.85546875" style="194"/>
    <col min="2276" max="2276" width="12.140625" style="194" bestFit="1" customWidth="1"/>
    <col min="2277" max="2277" width="12.140625" style="194" customWidth="1"/>
    <col min="2278" max="2523" width="8.85546875" style="194"/>
    <col min="2524" max="2524" width="19.85546875" style="194" customWidth="1"/>
    <col min="2525" max="2525" width="18.140625" style="194" customWidth="1"/>
    <col min="2526" max="2526" width="17.140625" style="194" customWidth="1"/>
    <col min="2527" max="2527" width="3.140625" style="194" customWidth="1"/>
    <col min="2528" max="2528" width="11.85546875" style="194" customWidth="1"/>
    <col min="2529" max="2529" width="12.140625" style="194" customWidth="1"/>
    <col min="2530" max="2530" width="3.140625" style="194" customWidth="1"/>
    <col min="2531" max="2531" width="8.85546875" style="194"/>
    <col min="2532" max="2532" width="12.140625" style="194" bestFit="1" customWidth="1"/>
    <col min="2533" max="2533" width="12.140625" style="194" customWidth="1"/>
    <col min="2534" max="2779" width="8.85546875" style="194"/>
    <col min="2780" max="2780" width="19.85546875" style="194" customWidth="1"/>
    <col min="2781" max="2781" width="18.140625" style="194" customWidth="1"/>
    <col min="2782" max="2782" width="17.140625" style="194" customWidth="1"/>
    <col min="2783" max="2783" width="3.140625" style="194" customWidth="1"/>
    <col min="2784" max="2784" width="11.85546875" style="194" customWidth="1"/>
    <col min="2785" max="2785" width="12.140625" style="194" customWidth="1"/>
    <col min="2786" max="2786" width="3.140625" style="194" customWidth="1"/>
    <col min="2787" max="2787" width="8.85546875" style="194"/>
    <col min="2788" max="2788" width="12.140625" style="194" bestFit="1" customWidth="1"/>
    <col min="2789" max="2789" width="12.140625" style="194" customWidth="1"/>
    <col min="2790" max="3035" width="8.85546875" style="194"/>
    <col min="3036" max="3036" width="19.85546875" style="194" customWidth="1"/>
    <col min="3037" max="3037" width="18.140625" style="194" customWidth="1"/>
    <col min="3038" max="3038" width="17.140625" style="194" customWidth="1"/>
    <col min="3039" max="3039" width="3.140625" style="194" customWidth="1"/>
    <col min="3040" max="3040" width="11.85546875" style="194" customWidth="1"/>
    <col min="3041" max="3041" width="12.140625" style="194" customWidth="1"/>
    <col min="3042" max="3042" width="3.140625" style="194" customWidth="1"/>
    <col min="3043" max="3043" width="8.85546875" style="194"/>
    <col min="3044" max="3044" width="12.140625" style="194" bestFit="1" customWidth="1"/>
    <col min="3045" max="3045" width="12.140625" style="194" customWidth="1"/>
    <col min="3046" max="3291" width="8.85546875" style="194"/>
    <col min="3292" max="3292" width="19.85546875" style="194" customWidth="1"/>
    <col min="3293" max="3293" width="18.140625" style="194" customWidth="1"/>
    <col min="3294" max="3294" width="17.140625" style="194" customWidth="1"/>
    <col min="3295" max="3295" width="3.140625" style="194" customWidth="1"/>
    <col min="3296" max="3296" width="11.85546875" style="194" customWidth="1"/>
    <col min="3297" max="3297" width="12.140625" style="194" customWidth="1"/>
    <col min="3298" max="3298" width="3.140625" style="194" customWidth="1"/>
    <col min="3299" max="3299" width="8.85546875" style="194"/>
    <col min="3300" max="3300" width="12.140625" style="194" bestFit="1" customWidth="1"/>
    <col min="3301" max="3301" width="12.140625" style="194" customWidth="1"/>
    <col min="3302" max="3547" width="8.85546875" style="194"/>
    <col min="3548" max="3548" width="19.85546875" style="194" customWidth="1"/>
    <col min="3549" max="3549" width="18.140625" style="194" customWidth="1"/>
    <col min="3550" max="3550" width="17.140625" style="194" customWidth="1"/>
    <col min="3551" max="3551" width="3.140625" style="194" customWidth="1"/>
    <col min="3552" max="3552" width="11.85546875" style="194" customWidth="1"/>
    <col min="3553" max="3553" width="12.140625" style="194" customWidth="1"/>
    <col min="3554" max="3554" width="3.140625" style="194" customWidth="1"/>
    <col min="3555" max="3555" width="8.85546875" style="194"/>
    <col min="3556" max="3556" width="12.140625" style="194" bestFit="1" customWidth="1"/>
    <col min="3557" max="3557" width="12.140625" style="194" customWidth="1"/>
    <col min="3558" max="3803" width="8.85546875" style="194"/>
    <col min="3804" max="3804" width="19.85546875" style="194" customWidth="1"/>
    <col min="3805" max="3805" width="18.140625" style="194" customWidth="1"/>
    <col min="3806" max="3806" width="17.140625" style="194" customWidth="1"/>
    <col min="3807" max="3807" width="3.140625" style="194" customWidth="1"/>
    <col min="3808" max="3808" width="11.85546875" style="194" customWidth="1"/>
    <col min="3809" max="3809" width="12.140625" style="194" customWidth="1"/>
    <col min="3810" max="3810" width="3.140625" style="194" customWidth="1"/>
    <col min="3811" max="3811" width="8.85546875" style="194"/>
    <col min="3812" max="3812" width="12.140625" style="194" bestFit="1" customWidth="1"/>
    <col min="3813" max="3813" width="12.140625" style="194" customWidth="1"/>
    <col min="3814" max="4059" width="8.85546875" style="194"/>
    <col min="4060" max="4060" width="19.85546875" style="194" customWidth="1"/>
    <col min="4061" max="4061" width="18.140625" style="194" customWidth="1"/>
    <col min="4062" max="4062" width="17.140625" style="194" customWidth="1"/>
    <col min="4063" max="4063" width="3.140625" style="194" customWidth="1"/>
    <col min="4064" max="4064" width="11.85546875" style="194" customWidth="1"/>
    <col min="4065" max="4065" width="12.140625" style="194" customWidth="1"/>
    <col min="4066" max="4066" width="3.140625" style="194" customWidth="1"/>
    <col min="4067" max="4067" width="8.85546875" style="194"/>
    <col min="4068" max="4068" width="12.140625" style="194" bestFit="1" customWidth="1"/>
    <col min="4069" max="4069" width="12.140625" style="194" customWidth="1"/>
    <col min="4070" max="4315" width="8.85546875" style="194"/>
    <col min="4316" max="4316" width="19.85546875" style="194" customWidth="1"/>
    <col min="4317" max="4317" width="18.140625" style="194" customWidth="1"/>
    <col min="4318" max="4318" width="17.140625" style="194" customWidth="1"/>
    <col min="4319" max="4319" width="3.140625" style="194" customWidth="1"/>
    <col min="4320" max="4320" width="11.85546875" style="194" customWidth="1"/>
    <col min="4321" max="4321" width="12.140625" style="194" customWidth="1"/>
    <col min="4322" max="4322" width="3.140625" style="194" customWidth="1"/>
    <col min="4323" max="4323" width="8.85546875" style="194"/>
    <col min="4324" max="4324" width="12.140625" style="194" bestFit="1" customWidth="1"/>
    <col min="4325" max="4325" width="12.140625" style="194" customWidth="1"/>
    <col min="4326" max="4571" width="8.85546875" style="194"/>
    <col min="4572" max="4572" width="19.85546875" style="194" customWidth="1"/>
    <col min="4573" max="4573" width="18.140625" style="194" customWidth="1"/>
    <col min="4574" max="4574" width="17.140625" style="194" customWidth="1"/>
    <col min="4575" max="4575" width="3.140625" style="194" customWidth="1"/>
    <col min="4576" max="4576" width="11.85546875" style="194" customWidth="1"/>
    <col min="4577" max="4577" width="12.140625" style="194" customWidth="1"/>
    <col min="4578" max="4578" width="3.140625" style="194" customWidth="1"/>
    <col min="4579" max="4579" width="8.85546875" style="194"/>
    <col min="4580" max="4580" width="12.140625" style="194" bestFit="1" customWidth="1"/>
    <col min="4581" max="4581" width="12.140625" style="194" customWidth="1"/>
    <col min="4582" max="4827" width="8.85546875" style="194"/>
    <col min="4828" max="4828" width="19.85546875" style="194" customWidth="1"/>
    <col min="4829" max="4829" width="18.140625" style="194" customWidth="1"/>
    <col min="4830" max="4830" width="17.140625" style="194" customWidth="1"/>
    <col min="4831" max="4831" width="3.140625" style="194" customWidth="1"/>
    <col min="4832" max="4832" width="11.85546875" style="194" customWidth="1"/>
    <col min="4833" max="4833" width="12.140625" style="194" customWidth="1"/>
    <col min="4834" max="4834" width="3.140625" style="194" customWidth="1"/>
    <col min="4835" max="4835" width="8.85546875" style="194"/>
    <col min="4836" max="4836" width="12.140625" style="194" bestFit="1" customWidth="1"/>
    <col min="4837" max="4837" width="12.140625" style="194" customWidth="1"/>
    <col min="4838" max="5083" width="8.85546875" style="194"/>
    <col min="5084" max="5084" width="19.85546875" style="194" customWidth="1"/>
    <col min="5085" max="5085" width="18.140625" style="194" customWidth="1"/>
    <col min="5086" max="5086" width="17.140625" style="194" customWidth="1"/>
    <col min="5087" max="5087" width="3.140625" style="194" customWidth="1"/>
    <col min="5088" max="5088" width="11.85546875" style="194" customWidth="1"/>
    <col min="5089" max="5089" width="12.140625" style="194" customWidth="1"/>
    <col min="5090" max="5090" width="3.140625" style="194" customWidth="1"/>
    <col min="5091" max="5091" width="8.85546875" style="194"/>
    <col min="5092" max="5092" width="12.140625" style="194" bestFit="1" customWidth="1"/>
    <col min="5093" max="5093" width="12.140625" style="194" customWidth="1"/>
    <col min="5094" max="5339" width="8.85546875" style="194"/>
    <col min="5340" max="5340" width="19.85546875" style="194" customWidth="1"/>
    <col min="5341" max="5341" width="18.140625" style="194" customWidth="1"/>
    <col min="5342" max="5342" width="17.140625" style="194" customWidth="1"/>
    <col min="5343" max="5343" width="3.140625" style="194" customWidth="1"/>
    <col min="5344" max="5344" width="11.85546875" style="194" customWidth="1"/>
    <col min="5345" max="5345" width="12.140625" style="194" customWidth="1"/>
    <col min="5346" max="5346" width="3.140625" style="194" customWidth="1"/>
    <col min="5347" max="5347" width="8.85546875" style="194"/>
    <col min="5348" max="5348" width="12.140625" style="194" bestFit="1" customWidth="1"/>
    <col min="5349" max="5349" width="12.140625" style="194" customWidth="1"/>
    <col min="5350" max="5595" width="8.85546875" style="194"/>
    <col min="5596" max="5596" width="19.85546875" style="194" customWidth="1"/>
    <col min="5597" max="5597" width="18.140625" style="194" customWidth="1"/>
    <col min="5598" max="5598" width="17.140625" style="194" customWidth="1"/>
    <col min="5599" max="5599" width="3.140625" style="194" customWidth="1"/>
    <col min="5600" max="5600" width="11.85546875" style="194" customWidth="1"/>
    <col min="5601" max="5601" width="12.140625" style="194" customWidth="1"/>
    <col min="5602" max="5602" width="3.140625" style="194" customWidth="1"/>
    <col min="5603" max="5603" width="8.85546875" style="194"/>
    <col min="5604" max="5604" width="12.140625" style="194" bestFit="1" customWidth="1"/>
    <col min="5605" max="5605" width="12.140625" style="194" customWidth="1"/>
    <col min="5606" max="5851" width="8.85546875" style="194"/>
    <col min="5852" max="5852" width="19.85546875" style="194" customWidth="1"/>
    <col min="5853" max="5853" width="18.140625" style="194" customWidth="1"/>
    <col min="5854" max="5854" width="17.140625" style="194" customWidth="1"/>
    <col min="5855" max="5855" width="3.140625" style="194" customWidth="1"/>
    <col min="5856" max="5856" width="11.85546875" style="194" customWidth="1"/>
    <col min="5857" max="5857" width="12.140625" style="194" customWidth="1"/>
    <col min="5858" max="5858" width="3.140625" style="194" customWidth="1"/>
    <col min="5859" max="5859" width="8.85546875" style="194"/>
    <col min="5860" max="5860" width="12.140625" style="194" bestFit="1" customWidth="1"/>
    <col min="5861" max="5861" width="12.140625" style="194" customWidth="1"/>
    <col min="5862" max="6107" width="8.85546875" style="194"/>
    <col min="6108" max="6108" width="19.85546875" style="194" customWidth="1"/>
    <col min="6109" max="6109" width="18.140625" style="194" customWidth="1"/>
    <col min="6110" max="6110" width="17.140625" style="194" customWidth="1"/>
    <col min="6111" max="6111" width="3.140625" style="194" customWidth="1"/>
    <col min="6112" max="6112" width="11.85546875" style="194" customWidth="1"/>
    <col min="6113" max="6113" width="12.140625" style="194" customWidth="1"/>
    <col min="6114" max="6114" width="3.140625" style="194" customWidth="1"/>
    <col min="6115" max="6115" width="8.85546875" style="194"/>
    <col min="6116" max="6116" width="12.140625" style="194" bestFit="1" customWidth="1"/>
    <col min="6117" max="6117" width="12.140625" style="194" customWidth="1"/>
    <col min="6118" max="6363" width="8.85546875" style="194"/>
    <col min="6364" max="6364" width="19.85546875" style="194" customWidth="1"/>
    <col min="6365" max="6365" width="18.140625" style="194" customWidth="1"/>
    <col min="6366" max="6366" width="17.140625" style="194" customWidth="1"/>
    <col min="6367" max="6367" width="3.140625" style="194" customWidth="1"/>
    <col min="6368" max="6368" width="11.85546875" style="194" customWidth="1"/>
    <col min="6369" max="6369" width="12.140625" style="194" customWidth="1"/>
    <col min="6370" max="6370" width="3.140625" style="194" customWidth="1"/>
    <col min="6371" max="6371" width="8.85546875" style="194"/>
    <col min="6372" max="6372" width="12.140625" style="194" bestFit="1" customWidth="1"/>
    <col min="6373" max="6373" width="12.140625" style="194" customWidth="1"/>
    <col min="6374" max="6619" width="8.85546875" style="194"/>
    <col min="6620" max="6620" width="19.85546875" style="194" customWidth="1"/>
    <col min="6621" max="6621" width="18.140625" style="194" customWidth="1"/>
    <col min="6622" max="6622" width="17.140625" style="194" customWidth="1"/>
    <col min="6623" max="6623" width="3.140625" style="194" customWidth="1"/>
    <col min="6624" max="6624" width="11.85546875" style="194" customWidth="1"/>
    <col min="6625" max="6625" width="12.140625" style="194" customWidth="1"/>
    <col min="6626" max="6626" width="3.140625" style="194" customWidth="1"/>
    <col min="6627" max="6627" width="8.85546875" style="194"/>
    <col min="6628" max="6628" width="12.140625" style="194" bestFit="1" customWidth="1"/>
    <col min="6629" max="6629" width="12.140625" style="194" customWidth="1"/>
    <col min="6630" max="6875" width="8.85546875" style="194"/>
    <col min="6876" max="6876" width="19.85546875" style="194" customWidth="1"/>
    <col min="6877" max="6877" width="18.140625" style="194" customWidth="1"/>
    <col min="6878" max="6878" width="17.140625" style="194" customWidth="1"/>
    <col min="6879" max="6879" width="3.140625" style="194" customWidth="1"/>
    <col min="6880" max="6880" width="11.85546875" style="194" customWidth="1"/>
    <col min="6881" max="6881" width="12.140625" style="194" customWidth="1"/>
    <col min="6882" max="6882" width="3.140625" style="194" customWidth="1"/>
    <col min="6883" max="6883" width="8.85546875" style="194"/>
    <col min="6884" max="6884" width="12.140625" style="194" bestFit="1" customWidth="1"/>
    <col min="6885" max="6885" width="12.140625" style="194" customWidth="1"/>
    <col min="6886" max="7131" width="8.85546875" style="194"/>
    <col min="7132" max="7132" width="19.85546875" style="194" customWidth="1"/>
    <col min="7133" max="7133" width="18.140625" style="194" customWidth="1"/>
    <col min="7134" max="7134" width="17.140625" style="194" customWidth="1"/>
    <col min="7135" max="7135" width="3.140625" style="194" customWidth="1"/>
    <col min="7136" max="7136" width="11.85546875" style="194" customWidth="1"/>
    <col min="7137" max="7137" width="12.140625" style="194" customWidth="1"/>
    <col min="7138" max="7138" width="3.140625" style="194" customWidth="1"/>
    <col min="7139" max="7139" width="8.85546875" style="194"/>
    <col min="7140" max="7140" width="12.140625" style="194" bestFit="1" customWidth="1"/>
    <col min="7141" max="7141" width="12.140625" style="194" customWidth="1"/>
    <col min="7142" max="7387" width="8.85546875" style="194"/>
    <col min="7388" max="7388" width="19.85546875" style="194" customWidth="1"/>
    <col min="7389" max="7389" width="18.140625" style="194" customWidth="1"/>
    <col min="7390" max="7390" width="17.140625" style="194" customWidth="1"/>
    <col min="7391" max="7391" width="3.140625" style="194" customWidth="1"/>
    <col min="7392" max="7392" width="11.85546875" style="194" customWidth="1"/>
    <col min="7393" max="7393" width="12.140625" style="194" customWidth="1"/>
    <col min="7394" max="7394" width="3.140625" style="194" customWidth="1"/>
    <col min="7395" max="7395" width="8.85546875" style="194"/>
    <col min="7396" max="7396" width="12.140625" style="194" bestFit="1" customWidth="1"/>
    <col min="7397" max="7397" width="12.140625" style="194" customWidth="1"/>
    <col min="7398" max="7643" width="8.85546875" style="194"/>
    <col min="7644" max="7644" width="19.85546875" style="194" customWidth="1"/>
    <col min="7645" max="7645" width="18.140625" style="194" customWidth="1"/>
    <col min="7646" max="7646" width="17.140625" style="194" customWidth="1"/>
    <col min="7647" max="7647" width="3.140625" style="194" customWidth="1"/>
    <col min="7648" max="7648" width="11.85546875" style="194" customWidth="1"/>
    <col min="7649" max="7649" width="12.140625" style="194" customWidth="1"/>
    <col min="7650" max="7650" width="3.140625" style="194" customWidth="1"/>
    <col min="7651" max="7651" width="8.85546875" style="194"/>
    <col min="7652" max="7652" width="12.140625" style="194" bestFit="1" customWidth="1"/>
    <col min="7653" max="7653" width="12.140625" style="194" customWidth="1"/>
    <col min="7654" max="7899" width="8.85546875" style="194"/>
    <col min="7900" max="7900" width="19.85546875" style="194" customWidth="1"/>
    <col min="7901" max="7901" width="18.140625" style="194" customWidth="1"/>
    <col min="7902" max="7902" width="17.140625" style="194" customWidth="1"/>
    <col min="7903" max="7903" width="3.140625" style="194" customWidth="1"/>
    <col min="7904" max="7904" width="11.85546875" style="194" customWidth="1"/>
    <col min="7905" max="7905" width="12.140625" style="194" customWidth="1"/>
    <col min="7906" max="7906" width="3.140625" style="194" customWidth="1"/>
    <col min="7907" max="7907" width="8.85546875" style="194"/>
    <col min="7908" max="7908" width="12.140625" style="194" bestFit="1" customWidth="1"/>
    <col min="7909" max="7909" width="12.140625" style="194" customWidth="1"/>
    <col min="7910" max="8155" width="8.85546875" style="194"/>
    <col min="8156" max="8156" width="19.85546875" style="194" customWidth="1"/>
    <col min="8157" max="8157" width="18.140625" style="194" customWidth="1"/>
    <col min="8158" max="8158" width="17.140625" style="194" customWidth="1"/>
    <col min="8159" max="8159" width="3.140625" style="194" customWidth="1"/>
    <col min="8160" max="8160" width="11.85546875" style="194" customWidth="1"/>
    <col min="8161" max="8161" width="12.140625" style="194" customWidth="1"/>
    <col min="8162" max="8162" width="3.140625" style="194" customWidth="1"/>
    <col min="8163" max="8163" width="8.85546875" style="194"/>
    <col min="8164" max="8164" width="12.140625" style="194" bestFit="1" customWidth="1"/>
    <col min="8165" max="8165" width="12.140625" style="194" customWidth="1"/>
    <col min="8166" max="8411" width="8.85546875" style="194"/>
    <col min="8412" max="8412" width="19.85546875" style="194" customWidth="1"/>
    <col min="8413" max="8413" width="18.140625" style="194" customWidth="1"/>
    <col min="8414" max="8414" width="17.140625" style="194" customWidth="1"/>
    <col min="8415" max="8415" width="3.140625" style="194" customWidth="1"/>
    <col min="8416" max="8416" width="11.85546875" style="194" customWidth="1"/>
    <col min="8417" max="8417" width="12.140625" style="194" customWidth="1"/>
    <col min="8418" max="8418" width="3.140625" style="194" customWidth="1"/>
    <col min="8419" max="8419" width="8.85546875" style="194"/>
    <col min="8420" max="8420" width="12.140625" style="194" bestFit="1" customWidth="1"/>
    <col min="8421" max="8421" width="12.140625" style="194" customWidth="1"/>
    <col min="8422" max="8667" width="8.85546875" style="194"/>
    <col min="8668" max="8668" width="19.85546875" style="194" customWidth="1"/>
    <col min="8669" max="8669" width="18.140625" style="194" customWidth="1"/>
    <col min="8670" max="8670" width="17.140625" style="194" customWidth="1"/>
    <col min="8671" max="8671" width="3.140625" style="194" customWidth="1"/>
    <col min="8672" max="8672" width="11.85546875" style="194" customWidth="1"/>
    <col min="8673" max="8673" width="12.140625" style="194" customWidth="1"/>
    <col min="8674" max="8674" width="3.140625" style="194" customWidth="1"/>
    <col min="8675" max="8675" width="8.85546875" style="194"/>
    <col min="8676" max="8676" width="12.140625" style="194" bestFit="1" customWidth="1"/>
    <col min="8677" max="8677" width="12.140625" style="194" customWidth="1"/>
    <col min="8678" max="8923" width="8.85546875" style="194"/>
    <col min="8924" max="8924" width="19.85546875" style="194" customWidth="1"/>
    <col min="8925" max="8925" width="18.140625" style="194" customWidth="1"/>
    <col min="8926" max="8926" width="17.140625" style="194" customWidth="1"/>
    <col min="8927" max="8927" width="3.140625" style="194" customWidth="1"/>
    <col min="8928" max="8928" width="11.85546875" style="194" customWidth="1"/>
    <col min="8929" max="8929" width="12.140625" style="194" customWidth="1"/>
    <col min="8930" max="8930" width="3.140625" style="194" customWidth="1"/>
    <col min="8931" max="8931" width="8.85546875" style="194"/>
    <col min="8932" max="8932" width="12.140625" style="194" bestFit="1" customWidth="1"/>
    <col min="8933" max="8933" width="12.140625" style="194" customWidth="1"/>
    <col min="8934" max="9179" width="8.85546875" style="194"/>
    <col min="9180" max="9180" width="19.85546875" style="194" customWidth="1"/>
    <col min="9181" max="9181" width="18.140625" style="194" customWidth="1"/>
    <col min="9182" max="9182" width="17.140625" style="194" customWidth="1"/>
    <col min="9183" max="9183" width="3.140625" style="194" customWidth="1"/>
    <col min="9184" max="9184" width="11.85546875" style="194" customWidth="1"/>
    <col min="9185" max="9185" width="12.140625" style="194" customWidth="1"/>
    <col min="9186" max="9186" width="3.140625" style="194" customWidth="1"/>
    <col min="9187" max="9187" width="8.85546875" style="194"/>
    <col min="9188" max="9188" width="12.140625" style="194" bestFit="1" customWidth="1"/>
    <col min="9189" max="9189" width="12.140625" style="194" customWidth="1"/>
    <col min="9190" max="9435" width="8.85546875" style="194"/>
    <col min="9436" max="9436" width="19.85546875" style="194" customWidth="1"/>
    <col min="9437" max="9437" width="18.140625" style="194" customWidth="1"/>
    <col min="9438" max="9438" width="17.140625" style="194" customWidth="1"/>
    <col min="9439" max="9439" width="3.140625" style="194" customWidth="1"/>
    <col min="9440" max="9440" width="11.85546875" style="194" customWidth="1"/>
    <col min="9441" max="9441" width="12.140625" style="194" customWidth="1"/>
    <col min="9442" max="9442" width="3.140625" style="194" customWidth="1"/>
    <col min="9443" max="9443" width="8.85546875" style="194"/>
    <col min="9444" max="9444" width="12.140625" style="194" bestFit="1" customWidth="1"/>
    <col min="9445" max="9445" width="12.140625" style="194" customWidth="1"/>
    <col min="9446" max="9691" width="8.85546875" style="194"/>
    <col min="9692" max="9692" width="19.85546875" style="194" customWidth="1"/>
    <col min="9693" max="9693" width="18.140625" style="194" customWidth="1"/>
    <col min="9694" max="9694" width="17.140625" style="194" customWidth="1"/>
    <col min="9695" max="9695" width="3.140625" style="194" customWidth="1"/>
    <col min="9696" max="9696" width="11.85546875" style="194" customWidth="1"/>
    <col min="9697" max="9697" width="12.140625" style="194" customWidth="1"/>
    <col min="9698" max="9698" width="3.140625" style="194" customWidth="1"/>
    <col min="9699" max="9699" width="8.85546875" style="194"/>
    <col min="9700" max="9700" width="12.140625" style="194" bestFit="1" customWidth="1"/>
    <col min="9701" max="9701" width="12.140625" style="194" customWidth="1"/>
    <col min="9702" max="9947" width="8.85546875" style="194"/>
    <col min="9948" max="9948" width="19.85546875" style="194" customWidth="1"/>
    <col min="9949" max="9949" width="18.140625" style="194" customWidth="1"/>
    <col min="9950" max="9950" width="17.140625" style="194" customWidth="1"/>
    <col min="9951" max="9951" width="3.140625" style="194" customWidth="1"/>
    <col min="9952" max="9952" width="11.85546875" style="194" customWidth="1"/>
    <col min="9953" max="9953" width="12.140625" style="194" customWidth="1"/>
    <col min="9954" max="9954" width="3.140625" style="194" customWidth="1"/>
    <col min="9955" max="9955" width="8.85546875" style="194"/>
    <col min="9956" max="9956" width="12.140625" style="194" bestFit="1" customWidth="1"/>
    <col min="9957" max="9957" width="12.140625" style="194" customWidth="1"/>
    <col min="9958" max="10203" width="8.85546875" style="194"/>
    <col min="10204" max="10204" width="19.85546875" style="194" customWidth="1"/>
    <col min="10205" max="10205" width="18.140625" style="194" customWidth="1"/>
    <col min="10206" max="10206" width="17.140625" style="194" customWidth="1"/>
    <col min="10207" max="10207" width="3.140625" style="194" customWidth="1"/>
    <col min="10208" max="10208" width="11.85546875" style="194" customWidth="1"/>
    <col min="10209" max="10209" width="12.140625" style="194" customWidth="1"/>
    <col min="10210" max="10210" width="3.140625" style="194" customWidth="1"/>
    <col min="10211" max="10211" width="8.85546875" style="194"/>
    <col min="10212" max="10212" width="12.140625" style="194" bestFit="1" customWidth="1"/>
    <col min="10213" max="10213" width="12.140625" style="194" customWidth="1"/>
    <col min="10214" max="10459" width="8.85546875" style="194"/>
    <col min="10460" max="10460" width="19.85546875" style="194" customWidth="1"/>
    <col min="10461" max="10461" width="18.140625" style="194" customWidth="1"/>
    <col min="10462" max="10462" width="17.140625" style="194" customWidth="1"/>
    <col min="10463" max="10463" width="3.140625" style="194" customWidth="1"/>
    <col min="10464" max="10464" width="11.85546875" style="194" customWidth="1"/>
    <col min="10465" max="10465" width="12.140625" style="194" customWidth="1"/>
    <col min="10466" max="10466" width="3.140625" style="194" customWidth="1"/>
    <col min="10467" max="10467" width="8.85546875" style="194"/>
    <col min="10468" max="10468" width="12.140625" style="194" bestFit="1" customWidth="1"/>
    <col min="10469" max="10469" width="12.140625" style="194" customWidth="1"/>
    <col min="10470" max="10715" width="8.85546875" style="194"/>
    <col min="10716" max="10716" width="19.85546875" style="194" customWidth="1"/>
    <col min="10717" max="10717" width="18.140625" style="194" customWidth="1"/>
    <col min="10718" max="10718" width="17.140625" style="194" customWidth="1"/>
    <col min="10719" max="10719" width="3.140625" style="194" customWidth="1"/>
    <col min="10720" max="10720" width="11.85546875" style="194" customWidth="1"/>
    <col min="10721" max="10721" width="12.140625" style="194" customWidth="1"/>
    <col min="10722" max="10722" width="3.140625" style="194" customWidth="1"/>
    <col min="10723" max="10723" width="8.85546875" style="194"/>
    <col min="10724" max="10724" width="12.140625" style="194" bestFit="1" customWidth="1"/>
    <col min="10725" max="10725" width="12.140625" style="194" customWidth="1"/>
    <col min="10726" max="10971" width="8.85546875" style="194"/>
    <col min="10972" max="10972" width="19.85546875" style="194" customWidth="1"/>
    <col min="10973" max="10973" width="18.140625" style="194" customWidth="1"/>
    <col min="10974" max="10974" width="17.140625" style="194" customWidth="1"/>
    <col min="10975" max="10975" width="3.140625" style="194" customWidth="1"/>
    <col min="10976" max="10976" width="11.85546875" style="194" customWidth="1"/>
    <col min="10977" max="10977" width="12.140625" style="194" customWidth="1"/>
    <col min="10978" max="10978" width="3.140625" style="194" customWidth="1"/>
    <col min="10979" max="10979" width="8.85546875" style="194"/>
    <col min="10980" max="10980" width="12.140625" style="194" bestFit="1" customWidth="1"/>
    <col min="10981" max="10981" width="12.140625" style="194" customWidth="1"/>
    <col min="10982" max="11227" width="8.85546875" style="194"/>
    <col min="11228" max="11228" width="19.85546875" style="194" customWidth="1"/>
    <col min="11229" max="11229" width="18.140625" style="194" customWidth="1"/>
    <col min="11230" max="11230" width="17.140625" style="194" customWidth="1"/>
    <col min="11231" max="11231" width="3.140625" style="194" customWidth="1"/>
    <col min="11232" max="11232" width="11.85546875" style="194" customWidth="1"/>
    <col min="11233" max="11233" width="12.140625" style="194" customWidth="1"/>
    <col min="11234" max="11234" width="3.140625" style="194" customWidth="1"/>
    <col min="11235" max="11235" width="8.85546875" style="194"/>
    <col min="11236" max="11236" width="12.140625" style="194" bestFit="1" customWidth="1"/>
    <col min="11237" max="11237" width="12.140625" style="194" customWidth="1"/>
    <col min="11238" max="11483" width="8.85546875" style="194"/>
    <col min="11484" max="11484" width="19.85546875" style="194" customWidth="1"/>
    <col min="11485" max="11485" width="18.140625" style="194" customWidth="1"/>
    <col min="11486" max="11486" width="17.140625" style="194" customWidth="1"/>
    <col min="11487" max="11487" width="3.140625" style="194" customWidth="1"/>
    <col min="11488" max="11488" width="11.85546875" style="194" customWidth="1"/>
    <col min="11489" max="11489" width="12.140625" style="194" customWidth="1"/>
    <col min="11490" max="11490" width="3.140625" style="194" customWidth="1"/>
    <col min="11491" max="11491" width="8.85546875" style="194"/>
    <col min="11492" max="11492" width="12.140625" style="194" bestFit="1" customWidth="1"/>
    <col min="11493" max="11493" width="12.140625" style="194" customWidth="1"/>
    <col min="11494" max="11739" width="8.85546875" style="194"/>
    <col min="11740" max="11740" width="19.85546875" style="194" customWidth="1"/>
    <col min="11741" max="11741" width="18.140625" style="194" customWidth="1"/>
    <col min="11742" max="11742" width="17.140625" style="194" customWidth="1"/>
    <col min="11743" max="11743" width="3.140625" style="194" customWidth="1"/>
    <col min="11744" max="11744" width="11.85546875" style="194" customWidth="1"/>
    <col min="11745" max="11745" width="12.140625" style="194" customWidth="1"/>
    <col min="11746" max="11746" width="3.140625" style="194" customWidth="1"/>
    <col min="11747" max="11747" width="8.85546875" style="194"/>
    <col min="11748" max="11748" width="12.140625" style="194" bestFit="1" customWidth="1"/>
    <col min="11749" max="11749" width="12.140625" style="194" customWidth="1"/>
    <col min="11750" max="11995" width="8.85546875" style="194"/>
    <col min="11996" max="11996" width="19.85546875" style="194" customWidth="1"/>
    <col min="11997" max="11997" width="18.140625" style="194" customWidth="1"/>
    <col min="11998" max="11998" width="17.140625" style="194" customWidth="1"/>
    <col min="11999" max="11999" width="3.140625" style="194" customWidth="1"/>
    <col min="12000" max="12000" width="11.85546875" style="194" customWidth="1"/>
    <col min="12001" max="12001" width="12.140625" style="194" customWidth="1"/>
    <col min="12002" max="12002" width="3.140625" style="194" customWidth="1"/>
    <col min="12003" max="12003" width="8.85546875" style="194"/>
    <col min="12004" max="12004" width="12.140625" style="194" bestFit="1" customWidth="1"/>
    <col min="12005" max="12005" width="12.140625" style="194" customWidth="1"/>
    <col min="12006" max="12251" width="8.85546875" style="194"/>
    <col min="12252" max="12252" width="19.85546875" style="194" customWidth="1"/>
    <col min="12253" max="12253" width="18.140625" style="194" customWidth="1"/>
    <col min="12254" max="12254" width="17.140625" style="194" customWidth="1"/>
    <col min="12255" max="12255" width="3.140625" style="194" customWidth="1"/>
    <col min="12256" max="12256" width="11.85546875" style="194" customWidth="1"/>
    <col min="12257" max="12257" width="12.140625" style="194" customWidth="1"/>
    <col min="12258" max="12258" width="3.140625" style="194" customWidth="1"/>
    <col min="12259" max="12259" width="8.85546875" style="194"/>
    <col min="12260" max="12260" width="12.140625" style="194" bestFit="1" customWidth="1"/>
    <col min="12261" max="12261" width="12.140625" style="194" customWidth="1"/>
    <col min="12262" max="12507" width="8.85546875" style="194"/>
    <col min="12508" max="12508" width="19.85546875" style="194" customWidth="1"/>
    <col min="12509" max="12509" width="18.140625" style="194" customWidth="1"/>
    <col min="12510" max="12510" width="17.140625" style="194" customWidth="1"/>
    <col min="12511" max="12511" width="3.140625" style="194" customWidth="1"/>
    <col min="12512" max="12512" width="11.85546875" style="194" customWidth="1"/>
    <col min="12513" max="12513" width="12.140625" style="194" customWidth="1"/>
    <col min="12514" max="12514" width="3.140625" style="194" customWidth="1"/>
    <col min="12515" max="12515" width="8.85546875" style="194"/>
    <col min="12516" max="12516" width="12.140625" style="194" bestFit="1" customWidth="1"/>
    <col min="12517" max="12517" width="12.140625" style="194" customWidth="1"/>
    <col min="12518" max="12763" width="8.85546875" style="194"/>
    <col min="12764" max="12764" width="19.85546875" style="194" customWidth="1"/>
    <col min="12765" max="12765" width="18.140625" style="194" customWidth="1"/>
    <col min="12766" max="12766" width="17.140625" style="194" customWidth="1"/>
    <col min="12767" max="12767" width="3.140625" style="194" customWidth="1"/>
    <col min="12768" max="12768" width="11.85546875" style="194" customWidth="1"/>
    <col min="12769" max="12769" width="12.140625" style="194" customWidth="1"/>
    <col min="12770" max="12770" width="3.140625" style="194" customWidth="1"/>
    <col min="12771" max="12771" width="8.85546875" style="194"/>
    <col min="12772" max="12772" width="12.140625" style="194" bestFit="1" customWidth="1"/>
    <col min="12773" max="12773" width="12.140625" style="194" customWidth="1"/>
    <col min="12774" max="13019" width="8.85546875" style="194"/>
    <col min="13020" max="13020" width="19.85546875" style="194" customWidth="1"/>
    <col min="13021" max="13021" width="18.140625" style="194" customWidth="1"/>
    <col min="13022" max="13022" width="17.140625" style="194" customWidth="1"/>
    <col min="13023" max="13023" width="3.140625" style="194" customWidth="1"/>
    <col min="13024" max="13024" width="11.85546875" style="194" customWidth="1"/>
    <col min="13025" max="13025" width="12.140625" style="194" customWidth="1"/>
    <col min="13026" max="13026" width="3.140625" style="194" customWidth="1"/>
    <col min="13027" max="13027" width="8.85546875" style="194"/>
    <col min="13028" max="13028" width="12.140625" style="194" bestFit="1" customWidth="1"/>
    <col min="13029" max="13029" width="12.140625" style="194" customWidth="1"/>
    <col min="13030" max="13275" width="8.85546875" style="194"/>
    <col min="13276" max="13276" width="19.85546875" style="194" customWidth="1"/>
    <col min="13277" max="13277" width="18.140625" style="194" customWidth="1"/>
    <col min="13278" max="13278" width="17.140625" style="194" customWidth="1"/>
    <col min="13279" max="13279" width="3.140625" style="194" customWidth="1"/>
    <col min="13280" max="13280" width="11.85546875" style="194" customWidth="1"/>
    <col min="13281" max="13281" width="12.140625" style="194" customWidth="1"/>
    <col min="13282" max="13282" width="3.140625" style="194" customWidth="1"/>
    <col min="13283" max="13283" width="8.85546875" style="194"/>
    <col min="13284" max="13284" width="12.140625" style="194" bestFit="1" customWidth="1"/>
    <col min="13285" max="13285" width="12.140625" style="194" customWidth="1"/>
    <col min="13286" max="13531" width="8.85546875" style="194"/>
    <col min="13532" max="13532" width="19.85546875" style="194" customWidth="1"/>
    <col min="13533" max="13533" width="18.140625" style="194" customWidth="1"/>
    <col min="13534" max="13534" width="17.140625" style="194" customWidth="1"/>
    <col min="13535" max="13535" width="3.140625" style="194" customWidth="1"/>
    <col min="13536" max="13536" width="11.85546875" style="194" customWidth="1"/>
    <col min="13537" max="13537" width="12.140625" style="194" customWidth="1"/>
    <col min="13538" max="13538" width="3.140625" style="194" customWidth="1"/>
    <col min="13539" max="13539" width="8.85546875" style="194"/>
    <col min="13540" max="13540" width="12.140625" style="194" bestFit="1" customWidth="1"/>
    <col min="13541" max="13541" width="12.140625" style="194" customWidth="1"/>
    <col min="13542" max="13787" width="8.85546875" style="194"/>
    <col min="13788" max="13788" width="19.85546875" style="194" customWidth="1"/>
    <col min="13789" max="13789" width="18.140625" style="194" customWidth="1"/>
    <col min="13790" max="13790" width="17.140625" style="194" customWidth="1"/>
    <col min="13791" max="13791" width="3.140625" style="194" customWidth="1"/>
    <col min="13792" max="13792" width="11.85546875" style="194" customWidth="1"/>
    <col min="13793" max="13793" width="12.140625" style="194" customWidth="1"/>
    <col min="13794" max="13794" width="3.140625" style="194" customWidth="1"/>
    <col min="13795" max="13795" width="8.85546875" style="194"/>
    <col min="13796" max="13796" width="12.140625" style="194" bestFit="1" customWidth="1"/>
    <col min="13797" max="13797" width="12.140625" style="194" customWidth="1"/>
    <col min="13798" max="14043" width="8.85546875" style="194"/>
    <col min="14044" max="14044" width="19.85546875" style="194" customWidth="1"/>
    <col min="14045" max="14045" width="18.140625" style="194" customWidth="1"/>
    <col min="14046" max="14046" width="17.140625" style="194" customWidth="1"/>
    <col min="14047" max="14047" width="3.140625" style="194" customWidth="1"/>
    <col min="14048" max="14048" width="11.85546875" style="194" customWidth="1"/>
    <col min="14049" max="14049" width="12.140625" style="194" customWidth="1"/>
    <col min="14050" max="14050" width="3.140625" style="194" customWidth="1"/>
    <col min="14051" max="14051" width="8.85546875" style="194"/>
    <col min="14052" max="14052" width="12.140625" style="194" bestFit="1" customWidth="1"/>
    <col min="14053" max="14053" width="12.140625" style="194" customWidth="1"/>
    <col min="14054" max="14299" width="8.85546875" style="194"/>
    <col min="14300" max="14300" width="19.85546875" style="194" customWidth="1"/>
    <col min="14301" max="14301" width="18.140625" style="194" customWidth="1"/>
    <col min="14302" max="14302" width="17.140625" style="194" customWidth="1"/>
    <col min="14303" max="14303" width="3.140625" style="194" customWidth="1"/>
    <col min="14304" max="14304" width="11.85546875" style="194" customWidth="1"/>
    <col min="14305" max="14305" width="12.140625" style="194" customWidth="1"/>
    <col min="14306" max="14306" width="3.140625" style="194" customWidth="1"/>
    <col min="14307" max="14307" width="8.85546875" style="194"/>
    <col min="14308" max="14308" width="12.140625" style="194" bestFit="1" customWidth="1"/>
    <col min="14309" max="14309" width="12.140625" style="194" customWidth="1"/>
    <col min="14310" max="14555" width="8.85546875" style="194"/>
    <col min="14556" max="14556" width="19.85546875" style="194" customWidth="1"/>
    <col min="14557" max="14557" width="18.140625" style="194" customWidth="1"/>
    <col min="14558" max="14558" width="17.140625" style="194" customWidth="1"/>
    <col min="14559" max="14559" width="3.140625" style="194" customWidth="1"/>
    <col min="14560" max="14560" width="11.85546875" style="194" customWidth="1"/>
    <col min="14561" max="14561" width="12.140625" style="194" customWidth="1"/>
    <col min="14562" max="14562" width="3.140625" style="194" customWidth="1"/>
    <col min="14563" max="14563" width="8.85546875" style="194"/>
    <col min="14564" max="14564" width="12.140625" style="194" bestFit="1" customWidth="1"/>
    <col min="14565" max="14565" width="12.140625" style="194" customWidth="1"/>
    <col min="14566" max="14811" width="8.85546875" style="194"/>
    <col min="14812" max="14812" width="19.85546875" style="194" customWidth="1"/>
    <col min="14813" max="14813" width="18.140625" style="194" customWidth="1"/>
    <col min="14814" max="14814" width="17.140625" style="194" customWidth="1"/>
    <col min="14815" max="14815" width="3.140625" style="194" customWidth="1"/>
    <col min="14816" max="14816" width="11.85546875" style="194" customWidth="1"/>
    <col min="14817" max="14817" width="12.140625" style="194" customWidth="1"/>
    <col min="14818" max="14818" width="3.140625" style="194" customWidth="1"/>
    <col min="14819" max="14819" width="8.85546875" style="194"/>
    <col min="14820" max="14820" width="12.140625" style="194" bestFit="1" customWidth="1"/>
    <col min="14821" max="14821" width="12.140625" style="194" customWidth="1"/>
    <col min="14822" max="15067" width="8.85546875" style="194"/>
    <col min="15068" max="15068" width="19.85546875" style="194" customWidth="1"/>
    <col min="15069" max="15069" width="18.140625" style="194" customWidth="1"/>
    <col min="15070" max="15070" width="17.140625" style="194" customWidth="1"/>
    <col min="15071" max="15071" width="3.140625" style="194" customWidth="1"/>
    <col min="15072" max="15072" width="11.85546875" style="194" customWidth="1"/>
    <col min="15073" max="15073" width="12.140625" style="194" customWidth="1"/>
    <col min="15074" max="15074" width="3.140625" style="194" customWidth="1"/>
    <col min="15075" max="15075" width="8.85546875" style="194"/>
    <col min="15076" max="15076" width="12.140625" style="194" bestFit="1" customWidth="1"/>
    <col min="15077" max="15077" width="12.140625" style="194" customWidth="1"/>
    <col min="15078" max="15323" width="8.85546875" style="194"/>
    <col min="15324" max="15324" width="19.85546875" style="194" customWidth="1"/>
    <col min="15325" max="15325" width="18.140625" style="194" customWidth="1"/>
    <col min="15326" max="15326" width="17.140625" style="194" customWidth="1"/>
    <col min="15327" max="15327" width="3.140625" style="194" customWidth="1"/>
    <col min="15328" max="15328" width="11.85546875" style="194" customWidth="1"/>
    <col min="15329" max="15329" width="12.140625" style="194" customWidth="1"/>
    <col min="15330" max="15330" width="3.140625" style="194" customWidth="1"/>
    <col min="15331" max="15331" width="8.85546875" style="194"/>
    <col min="15332" max="15332" width="12.140625" style="194" bestFit="1" customWidth="1"/>
    <col min="15333" max="15333" width="12.140625" style="194" customWidth="1"/>
    <col min="15334" max="15579" width="8.85546875" style="194"/>
    <col min="15580" max="15580" width="19.85546875" style="194" customWidth="1"/>
    <col min="15581" max="15581" width="18.140625" style="194" customWidth="1"/>
    <col min="15582" max="15582" width="17.140625" style="194" customWidth="1"/>
    <col min="15583" max="15583" width="3.140625" style="194" customWidth="1"/>
    <col min="15584" max="15584" width="11.85546875" style="194" customWidth="1"/>
    <col min="15585" max="15585" width="12.140625" style="194" customWidth="1"/>
    <col min="15586" max="15586" width="3.140625" style="194" customWidth="1"/>
    <col min="15587" max="15587" width="8.85546875" style="194"/>
    <col min="15588" max="15588" width="12.140625" style="194" bestFit="1" customWidth="1"/>
    <col min="15589" max="15589" width="12.140625" style="194" customWidth="1"/>
    <col min="15590" max="15835" width="8.85546875" style="194"/>
    <col min="15836" max="15836" width="19.85546875" style="194" customWidth="1"/>
    <col min="15837" max="15837" width="18.140625" style="194" customWidth="1"/>
    <col min="15838" max="15838" width="17.140625" style="194" customWidth="1"/>
    <col min="15839" max="15839" width="3.140625" style="194" customWidth="1"/>
    <col min="15840" max="15840" width="11.85546875" style="194" customWidth="1"/>
    <col min="15841" max="15841" width="12.140625" style="194" customWidth="1"/>
    <col min="15842" max="15842" width="3.140625" style="194" customWidth="1"/>
    <col min="15843" max="15843" width="8.85546875" style="194"/>
    <col min="15844" max="15844" width="12.140625" style="194" bestFit="1" customWidth="1"/>
    <col min="15845" max="15845" width="12.140625" style="194" customWidth="1"/>
    <col min="15846" max="16091" width="8.85546875" style="194"/>
    <col min="16092" max="16092" width="19.85546875" style="194" customWidth="1"/>
    <col min="16093" max="16093" width="18.140625" style="194" customWidth="1"/>
    <col min="16094" max="16094" width="17.140625" style="194" customWidth="1"/>
    <col min="16095" max="16095" width="3.140625" style="194" customWidth="1"/>
    <col min="16096" max="16096" width="11.85546875" style="194" customWidth="1"/>
    <col min="16097" max="16097" width="12.140625" style="194" customWidth="1"/>
    <col min="16098" max="16098" width="3.140625" style="194" customWidth="1"/>
    <col min="16099" max="16099" width="8.85546875" style="194"/>
    <col min="16100" max="16100" width="12.140625" style="194" bestFit="1" customWidth="1"/>
    <col min="16101" max="16101" width="12.140625" style="194" customWidth="1"/>
    <col min="16102" max="16384" width="8.85546875" style="194"/>
  </cols>
  <sheetData>
    <row r="1" spans="1:10" s="188" customFormat="1" ht="30" customHeight="1">
      <c r="A1" s="380" t="s">
        <v>34</v>
      </c>
      <c r="B1" s="380"/>
      <c r="C1" s="380"/>
      <c r="D1" s="380"/>
      <c r="E1" s="380"/>
      <c r="F1" s="380"/>
      <c r="G1" s="380"/>
      <c r="H1" s="380"/>
      <c r="I1" s="380"/>
    </row>
    <row r="3" spans="1:10" s="188" customFormat="1" ht="12.95">
      <c r="A3" s="189"/>
      <c r="B3" s="189"/>
      <c r="C3" s="189"/>
      <c r="D3" s="189"/>
      <c r="E3" s="189"/>
      <c r="G3" s="189"/>
      <c r="H3" s="189"/>
      <c r="I3" s="190" t="s">
        <v>35</v>
      </c>
    </row>
    <row r="4" spans="1:10" s="188" customFormat="1" ht="24.75" customHeight="1">
      <c r="A4" s="33"/>
      <c r="B4" s="381" t="s">
        <v>36</v>
      </c>
      <c r="C4" s="381"/>
      <c r="E4" s="382" t="s">
        <v>37</v>
      </c>
      <c r="F4" s="382"/>
      <c r="G4" s="191"/>
      <c r="H4" s="382" t="s">
        <v>38</v>
      </c>
      <c r="I4" s="382"/>
    </row>
    <row r="5" spans="1:10" s="188" customFormat="1" ht="21" customHeight="1">
      <c r="A5" s="189"/>
      <c r="B5" s="192">
        <v>2017</v>
      </c>
      <c r="C5" s="193" t="s">
        <v>39</v>
      </c>
      <c r="D5" s="193"/>
      <c r="E5" s="192">
        <v>2017</v>
      </c>
      <c r="F5" s="193" t="s">
        <v>39</v>
      </c>
      <c r="G5" s="193"/>
      <c r="H5" s="192">
        <v>2017</v>
      </c>
      <c r="I5" s="193" t="s">
        <v>39</v>
      </c>
    </row>
    <row r="6" spans="1:10" s="188" customFormat="1" ht="16.5" customHeight="1">
      <c r="A6" s="194"/>
      <c r="B6" s="194"/>
      <c r="I6" s="195"/>
      <c r="J6" s="196"/>
    </row>
    <row r="7" spans="1:10" s="188" customFormat="1" ht="12.95">
      <c r="A7" s="194" t="s">
        <v>4</v>
      </c>
      <c r="B7" s="197">
        <v>1494.9465</v>
      </c>
      <c r="C7" s="198">
        <v>19.59124250388065</v>
      </c>
      <c r="D7" s="199"/>
      <c r="E7" s="197">
        <v>58</v>
      </c>
      <c r="F7" s="198">
        <v>0.88711080187858415</v>
      </c>
      <c r="G7" s="200"/>
      <c r="H7" s="197">
        <v>89.2</v>
      </c>
      <c r="I7" s="198">
        <v>11.36079900124845</v>
      </c>
      <c r="J7" s="196"/>
    </row>
    <row r="8" spans="1:10" s="188" customFormat="1" ht="12.95">
      <c r="A8" s="194" t="s">
        <v>5</v>
      </c>
      <c r="B8" s="197">
        <v>1118.2258999999999</v>
      </c>
      <c r="C8" s="198">
        <v>-6.1569815843006817</v>
      </c>
      <c r="D8" s="199"/>
      <c r="E8" s="197">
        <v>239</v>
      </c>
      <c r="F8" s="198">
        <v>-6.931464174454832</v>
      </c>
      <c r="G8" s="200"/>
      <c r="H8" s="197">
        <v>205.5</v>
      </c>
      <c r="I8" s="198">
        <v>9.19234856535601</v>
      </c>
      <c r="J8" s="196"/>
    </row>
    <row r="9" spans="1:10" s="188" customFormat="1" ht="12.95">
      <c r="A9" s="194" t="s">
        <v>6</v>
      </c>
      <c r="B9" s="197">
        <v>881.03520000000003</v>
      </c>
      <c r="C9" s="198">
        <v>-13.882453952901347</v>
      </c>
      <c r="D9" s="199"/>
      <c r="E9" s="197">
        <v>104.5</v>
      </c>
      <c r="F9" s="198">
        <v>0</v>
      </c>
      <c r="G9" s="200"/>
      <c r="H9" s="197">
        <v>148.4</v>
      </c>
      <c r="I9" s="198">
        <v>-4.3197936814958018</v>
      </c>
      <c r="J9" s="196"/>
    </row>
    <row r="10" spans="1:10" s="188" customFormat="1" ht="12.95">
      <c r="A10" s="194" t="s">
        <v>7</v>
      </c>
      <c r="B10" s="197">
        <v>1586.3897999999999</v>
      </c>
      <c r="C10" s="198">
        <v>131.75858033808569</v>
      </c>
      <c r="D10" s="199"/>
      <c r="E10" s="197">
        <v>53.96</v>
      </c>
      <c r="F10" s="198">
        <v>0</v>
      </c>
      <c r="G10" s="200"/>
      <c r="H10" s="197">
        <v>107.6</v>
      </c>
      <c r="I10" s="198">
        <v>62.29260935143288</v>
      </c>
      <c r="J10" s="196"/>
    </row>
    <row r="11" spans="1:10" s="188" customFormat="1" ht="12.95">
      <c r="A11" s="194" t="s">
        <v>8</v>
      </c>
      <c r="B11" s="197">
        <v>9743.0817000000006</v>
      </c>
      <c r="C11" s="198">
        <v>52.333109049219082</v>
      </c>
      <c r="D11" s="199"/>
      <c r="E11" s="197">
        <v>477.6</v>
      </c>
      <c r="F11" s="198">
        <v>-0.49999999999999523</v>
      </c>
      <c r="G11" s="200"/>
      <c r="H11" s="197">
        <v>107.9</v>
      </c>
      <c r="I11" s="198">
        <v>27.541371158392451</v>
      </c>
      <c r="J11" s="196"/>
    </row>
    <row r="12" spans="1:10" s="188" customFormat="1" ht="12.95">
      <c r="A12" s="194" t="s">
        <v>9</v>
      </c>
      <c r="B12" s="197">
        <v>100.215</v>
      </c>
      <c r="C12" s="198">
        <v>311.77026493984619</v>
      </c>
      <c r="D12" s="199"/>
      <c r="E12" s="197">
        <v>20.36</v>
      </c>
      <c r="F12" s="198">
        <v>0.14756517461879556</v>
      </c>
      <c r="G12" s="200"/>
      <c r="H12" s="197">
        <v>100.7</v>
      </c>
      <c r="I12" s="198">
        <v>54.685099846390187</v>
      </c>
      <c r="J12" s="196"/>
    </row>
    <row r="13" spans="1:10" s="188" customFormat="1" ht="12.95">
      <c r="A13" s="194" t="s">
        <v>10</v>
      </c>
      <c r="B13" s="197">
        <v>2138.2402999999999</v>
      </c>
      <c r="C13" s="198">
        <v>56.176388783792909</v>
      </c>
      <c r="D13" s="199"/>
      <c r="E13" s="197">
        <v>163.63</v>
      </c>
      <c r="F13" s="198">
        <v>0</v>
      </c>
      <c r="G13" s="200"/>
      <c r="H13" s="197">
        <v>159.4</v>
      </c>
      <c r="I13" s="198">
        <v>28.860145513338725</v>
      </c>
      <c r="J13" s="196"/>
    </row>
    <row r="14" spans="1:10" s="188" customFormat="1" ht="12.95">
      <c r="A14" s="194" t="s">
        <v>11</v>
      </c>
      <c r="B14" s="197">
        <v>4374.2188999999998</v>
      </c>
      <c r="C14" s="198">
        <v>3.3635300106921848</v>
      </c>
      <c r="D14" s="199"/>
      <c r="E14" s="197">
        <v>419.47</v>
      </c>
      <c r="F14" s="198">
        <v>-2.6186883343006322</v>
      </c>
      <c r="G14" s="200"/>
      <c r="H14" s="197">
        <v>95.2</v>
      </c>
      <c r="I14" s="198">
        <v>3.0303030303030267</v>
      </c>
      <c r="J14" s="196"/>
    </row>
    <row r="15" spans="1:10" s="188" customFormat="1" ht="12.95">
      <c r="A15" s="194" t="s">
        <v>12</v>
      </c>
      <c r="B15" s="197">
        <v>22116.76</v>
      </c>
      <c r="C15" s="198">
        <v>2.4175973948110938</v>
      </c>
      <c r="D15" s="199"/>
      <c r="E15" s="197">
        <v>914.05</v>
      </c>
      <c r="F15" s="198">
        <v>7.632796768837645</v>
      </c>
      <c r="G15" s="200"/>
      <c r="H15" s="197">
        <v>122.7</v>
      </c>
      <c r="I15" s="198">
        <v>-5.5427251732101634</v>
      </c>
      <c r="J15" s="196"/>
    </row>
    <row r="16" spans="1:10" s="188" customFormat="1" ht="12.95">
      <c r="A16" s="194" t="s">
        <v>13</v>
      </c>
      <c r="B16" s="197">
        <v>17789.891</v>
      </c>
      <c r="C16" s="198">
        <v>14.369632702792131</v>
      </c>
      <c r="D16" s="199"/>
      <c r="E16" s="197">
        <v>745.66</v>
      </c>
      <c r="F16" s="198">
        <v>-0.96293049634086414</v>
      </c>
      <c r="G16" s="200"/>
      <c r="H16" s="197">
        <v>105.6</v>
      </c>
      <c r="I16" s="198">
        <v>10.460251046025105</v>
      </c>
      <c r="J16" s="196"/>
    </row>
    <row r="17" spans="1:10" s="188" customFormat="1" ht="12.95">
      <c r="A17" s="194" t="s">
        <v>14</v>
      </c>
      <c r="B17" s="197">
        <v>593.75369999999998</v>
      </c>
      <c r="C17" s="198">
        <v>-9.4263716117856173</v>
      </c>
      <c r="D17" s="199"/>
      <c r="E17" s="197">
        <v>174.11</v>
      </c>
      <c r="F17" s="198">
        <v>0</v>
      </c>
      <c r="G17" s="200"/>
      <c r="H17" s="197">
        <v>111.6</v>
      </c>
      <c r="I17" s="198">
        <v>-5.1020408163265305</v>
      </c>
      <c r="J17" s="196"/>
    </row>
    <row r="18" spans="1:10" s="188" customFormat="1" ht="12.95">
      <c r="A18" s="194" t="s">
        <v>15</v>
      </c>
      <c r="B18" s="197">
        <v>18503.705399999999</v>
      </c>
      <c r="C18" s="198">
        <v>5.5350375372557412</v>
      </c>
      <c r="D18" s="199"/>
      <c r="E18" s="197">
        <v>1122.9000000000001</v>
      </c>
      <c r="F18" s="198">
        <v>-0.21327645961075836</v>
      </c>
      <c r="G18" s="200"/>
      <c r="H18" s="197">
        <v>135</v>
      </c>
      <c r="I18" s="198">
        <v>3.9260969976905264</v>
      </c>
      <c r="J18" s="196"/>
    </row>
    <row r="19" spans="1:10" s="188" customFormat="1" ht="12.95">
      <c r="A19" s="194" t="s">
        <v>16</v>
      </c>
      <c r="B19" s="197">
        <v>325.04989999999998</v>
      </c>
      <c r="C19" s="198">
        <v>10.397509271118086</v>
      </c>
      <c r="D19" s="199"/>
      <c r="E19" s="197">
        <v>20.9</v>
      </c>
      <c r="F19" s="198">
        <v>0.23980815347720458</v>
      </c>
      <c r="G19" s="200"/>
      <c r="H19" s="197">
        <v>138.1</v>
      </c>
      <c r="I19" s="198">
        <v>8.5691823899370991</v>
      </c>
      <c r="J19" s="196"/>
    </row>
    <row r="20" spans="1:10" s="188" customFormat="1" ht="12.95">
      <c r="A20" s="194" t="s">
        <v>17</v>
      </c>
      <c r="B20" s="197">
        <v>237.97319999999999</v>
      </c>
      <c r="C20" s="198">
        <v>29.248968064305881</v>
      </c>
      <c r="D20" s="199"/>
      <c r="E20" s="197">
        <v>75.47</v>
      </c>
      <c r="F20" s="198">
        <v>-1.0229508196721326</v>
      </c>
      <c r="G20" s="200"/>
      <c r="H20" s="197">
        <v>142.1</v>
      </c>
      <c r="I20" s="198">
        <v>18.02325581395348</v>
      </c>
      <c r="J20" s="196"/>
    </row>
    <row r="21" spans="1:10" s="188" customFormat="1" ht="12.95">
      <c r="A21" s="194" t="s">
        <v>18</v>
      </c>
      <c r="B21" s="197">
        <v>721.60140000000001</v>
      </c>
      <c r="C21" s="198">
        <v>17.110764886313852</v>
      </c>
      <c r="D21" s="199"/>
      <c r="E21" s="197">
        <v>146.03</v>
      </c>
      <c r="F21" s="198">
        <v>-1.8615591397849529</v>
      </c>
      <c r="G21" s="200"/>
      <c r="H21" s="197">
        <v>146.19999999999999</v>
      </c>
      <c r="I21" s="198">
        <v>21.32780082987551</v>
      </c>
      <c r="J21" s="196"/>
    </row>
    <row r="22" spans="1:10" s="188" customFormat="1" ht="12.95">
      <c r="A22" s="194" t="s">
        <v>19</v>
      </c>
      <c r="B22" s="197">
        <v>26.697099999999999</v>
      </c>
      <c r="C22" s="198">
        <v>321.8884323640961</v>
      </c>
      <c r="D22" s="199"/>
      <c r="E22" s="197">
        <v>3.44</v>
      </c>
      <c r="F22" s="198">
        <v>-0.28985507246377479</v>
      </c>
      <c r="G22" s="200"/>
      <c r="H22" s="197">
        <v>123.2</v>
      </c>
      <c r="I22" s="198">
        <v>28.066528066528068</v>
      </c>
      <c r="J22" s="196"/>
    </row>
    <row r="23" spans="1:10" s="188" customFormat="1" ht="12.95">
      <c r="A23" s="194" t="s">
        <v>20</v>
      </c>
      <c r="B23" s="197">
        <v>2319.3352</v>
      </c>
      <c r="C23" s="198">
        <v>-5.5136835847824219</v>
      </c>
      <c r="D23" s="199"/>
      <c r="E23" s="197">
        <v>426.1</v>
      </c>
      <c r="F23" s="198">
        <v>-1.8835774154922977</v>
      </c>
      <c r="G23" s="200"/>
      <c r="H23" s="197">
        <v>161.1</v>
      </c>
      <c r="I23" s="198">
        <v>-1.3472137170851297</v>
      </c>
      <c r="J23" s="196"/>
    </row>
    <row r="24" spans="1:10" s="188" customFormat="1" ht="12.95">
      <c r="A24" s="194" t="s">
        <v>21</v>
      </c>
      <c r="B24" s="197">
        <v>45.524700000000003</v>
      </c>
      <c r="C24" s="198">
        <v>-8.4288274588605816</v>
      </c>
      <c r="D24" s="199"/>
      <c r="E24" s="197">
        <v>5.04</v>
      </c>
      <c r="F24" s="198">
        <v>0</v>
      </c>
      <c r="G24" s="200"/>
      <c r="H24" s="197">
        <v>65.900000000000006</v>
      </c>
      <c r="I24" s="198">
        <v>-5.5873925501432549</v>
      </c>
      <c r="J24" s="196"/>
    </row>
    <row r="25" spans="1:10" s="188" customFormat="1" ht="12.95">
      <c r="A25" s="194" t="s">
        <v>22</v>
      </c>
      <c r="B25" s="197">
        <v>7672.5055000000002</v>
      </c>
      <c r="C25" s="198">
        <v>21.935294258061969</v>
      </c>
      <c r="D25" s="199"/>
      <c r="E25" s="197">
        <v>144.25</v>
      </c>
      <c r="F25" s="198">
        <v>-1.4685792349726814</v>
      </c>
      <c r="G25" s="200"/>
      <c r="H25" s="197">
        <v>123.1</v>
      </c>
      <c r="I25" s="198">
        <v>21.881188118811874</v>
      </c>
      <c r="J25" s="196"/>
    </row>
    <row r="26" spans="1:10" s="188" customFormat="1" ht="12.95">
      <c r="A26" s="194" t="s">
        <v>23</v>
      </c>
      <c r="B26" s="197">
        <v>1176.2872</v>
      </c>
      <c r="C26" s="198">
        <v>48.343959952874464</v>
      </c>
      <c r="D26" s="199"/>
      <c r="E26" s="197">
        <v>116.72</v>
      </c>
      <c r="F26" s="198">
        <v>-1.1266412537060555</v>
      </c>
      <c r="G26" s="200"/>
      <c r="H26" s="197">
        <v>108.9</v>
      </c>
      <c r="I26" s="198">
        <v>18.886462882096083</v>
      </c>
      <c r="J26" s="196"/>
    </row>
    <row r="27" spans="1:10" s="188" customFormat="1" ht="12.95">
      <c r="A27" s="194" t="s">
        <v>24</v>
      </c>
      <c r="B27" s="197">
        <v>8441.3898000000008</v>
      </c>
      <c r="C27" s="198">
        <v>19.965368687389354</v>
      </c>
      <c r="D27" s="199"/>
      <c r="E27" s="197">
        <v>1675.8</v>
      </c>
      <c r="F27" s="198">
        <v>0</v>
      </c>
      <c r="G27" s="200"/>
      <c r="H27" s="197">
        <v>123</v>
      </c>
      <c r="I27" s="198">
        <v>-1.7571884984025583</v>
      </c>
      <c r="J27" s="196"/>
    </row>
    <row r="28" spans="1:10" s="188" customFormat="1" ht="12.95">
      <c r="A28" s="194" t="s">
        <v>25</v>
      </c>
      <c r="B28" s="201">
        <v>1861.0696</v>
      </c>
      <c r="C28" s="202">
        <v>7.1965229305868892</v>
      </c>
      <c r="D28" s="199"/>
      <c r="E28" s="201">
        <v>239.73</v>
      </c>
      <c r="F28" s="202">
        <v>-4.3833758774728819</v>
      </c>
      <c r="G28" s="200"/>
      <c r="H28" s="201">
        <v>131.80000000000001</v>
      </c>
      <c r="I28" s="202">
        <v>0.99616858237548767</v>
      </c>
      <c r="J28" s="196"/>
    </row>
    <row r="29" spans="1:10" s="188" customFormat="1" ht="12.95">
      <c r="A29" s="194" t="s">
        <v>26</v>
      </c>
      <c r="B29" s="197">
        <v>4373.0938999999998</v>
      </c>
      <c r="C29" s="198">
        <v>16.308058297145088</v>
      </c>
      <c r="D29" s="199"/>
      <c r="E29" s="197">
        <v>1601</v>
      </c>
      <c r="F29" s="198">
        <v>0.56532663316582921</v>
      </c>
      <c r="G29" s="200"/>
      <c r="H29" s="197">
        <v>128</v>
      </c>
      <c r="I29" s="198">
        <v>7.4727120067170496</v>
      </c>
      <c r="J29" s="196"/>
    </row>
    <row r="30" spans="1:10" s="188" customFormat="1" ht="12.95">
      <c r="A30" s="194" t="s">
        <v>27</v>
      </c>
      <c r="B30" s="197">
        <v>146.86869999999999</v>
      </c>
      <c r="C30" s="198">
        <v>-30.831512701409618</v>
      </c>
      <c r="D30" s="199"/>
      <c r="E30" s="197">
        <v>78.95</v>
      </c>
      <c r="F30" s="198">
        <v>-1.2754783043641316</v>
      </c>
      <c r="G30" s="200"/>
      <c r="H30" s="197">
        <v>93</v>
      </c>
      <c r="I30" s="198">
        <v>-13.407821229050285</v>
      </c>
      <c r="J30" s="196"/>
    </row>
    <row r="31" spans="1:10" s="188" customFormat="1" ht="12.95">
      <c r="A31" s="194" t="s">
        <v>28</v>
      </c>
      <c r="B31" s="201">
        <v>310.01870000000002</v>
      </c>
      <c r="C31" s="202">
        <v>-14.806646109742752</v>
      </c>
      <c r="D31" s="199"/>
      <c r="E31" s="201">
        <v>43.2</v>
      </c>
      <c r="F31" s="202">
        <v>-11.293634496919918</v>
      </c>
      <c r="G31" s="200"/>
      <c r="H31" s="201">
        <v>182.5</v>
      </c>
      <c r="I31" s="202">
        <v>5.3695150115473513</v>
      </c>
      <c r="J31" s="196"/>
    </row>
    <row r="32" spans="1:10" s="188" customFormat="1" ht="12.95">
      <c r="A32" s="194" t="s">
        <v>29</v>
      </c>
      <c r="B32" s="201">
        <v>78.659899999999993</v>
      </c>
      <c r="C32" s="202">
        <v>34.074042509672907</v>
      </c>
      <c r="D32" s="199"/>
      <c r="E32" s="201">
        <v>70.5</v>
      </c>
      <c r="F32" s="202">
        <v>-0.70422535211267612</v>
      </c>
      <c r="G32" s="200"/>
      <c r="H32" s="201">
        <v>76.599999999999994</v>
      </c>
      <c r="I32" s="202">
        <v>-1.2886597938144331</v>
      </c>
      <c r="J32" s="196"/>
    </row>
    <row r="33" spans="1:10" s="188" customFormat="1" ht="12.95">
      <c r="A33" s="194" t="s">
        <v>30</v>
      </c>
      <c r="B33" s="201">
        <v>700.47389999999996</v>
      </c>
      <c r="C33" s="202">
        <v>33.411148292825999</v>
      </c>
      <c r="D33" s="199"/>
      <c r="E33" s="201">
        <v>57.13</v>
      </c>
      <c r="F33" s="202">
        <v>-2.0572604148808433</v>
      </c>
      <c r="G33" s="200"/>
      <c r="H33" s="201">
        <v>109.6</v>
      </c>
      <c r="I33" s="202">
        <v>12.180143295803472</v>
      </c>
      <c r="J33" s="196"/>
    </row>
    <row r="34" spans="1:10" s="188" customFormat="1" ht="12.95">
      <c r="A34" s="194" t="s">
        <v>31</v>
      </c>
      <c r="B34" s="201">
        <v>7027.3427000000001</v>
      </c>
      <c r="C34" s="202">
        <v>28.255580483697628</v>
      </c>
      <c r="D34" s="199"/>
      <c r="E34" s="201">
        <v>290.17</v>
      </c>
      <c r="F34" s="202">
        <v>-0.26123122400577142</v>
      </c>
      <c r="G34" s="200"/>
      <c r="H34" s="201">
        <v>114.6</v>
      </c>
      <c r="I34" s="202">
        <v>18.756476683937816</v>
      </c>
      <c r="J34" s="196"/>
    </row>
    <row r="35" spans="1:10" s="209" customFormat="1" ht="12.95">
      <c r="A35" s="203" t="s">
        <v>32</v>
      </c>
      <c r="B35" s="204">
        <v>115904.3545</v>
      </c>
      <c r="C35" s="205">
        <v>14.336783816472455</v>
      </c>
      <c r="D35" s="206"/>
      <c r="E35" s="204">
        <v>9487.67</v>
      </c>
      <c r="F35" s="205">
        <v>-2.0232697092288209E-2</v>
      </c>
      <c r="G35" s="207"/>
      <c r="H35" s="204">
        <v>120.6</v>
      </c>
      <c r="I35" s="205">
        <v>8.3557951482479762</v>
      </c>
      <c r="J35" s="208"/>
    </row>
    <row r="36" spans="1:10" s="188" customFormat="1" ht="12.95">
      <c r="A36" s="189"/>
      <c r="B36" s="210"/>
      <c r="C36" s="211"/>
      <c r="D36" s="212"/>
      <c r="E36" s="213"/>
      <c r="F36" s="212"/>
      <c r="G36" s="212"/>
      <c r="H36" s="214"/>
      <c r="I36" s="189"/>
      <c r="J36" s="196"/>
    </row>
    <row r="37" spans="1:10" ht="12.95">
      <c r="C37" s="215"/>
    </row>
    <row r="38" spans="1:10" s="188" customFormat="1" ht="15">
      <c r="A38" s="194" t="s">
        <v>40</v>
      </c>
      <c r="B38" s="194"/>
      <c r="C38" s="194"/>
      <c r="D38" s="194"/>
      <c r="E38" s="194"/>
      <c r="F38" s="194"/>
      <c r="G38" s="194"/>
      <c r="H38" s="194"/>
      <c r="I38" s="194"/>
    </row>
    <row r="39" spans="1:10" s="188" customFormat="1" ht="15">
      <c r="A39" s="216" t="s">
        <v>41</v>
      </c>
      <c r="B39" s="194"/>
      <c r="C39" s="194"/>
      <c r="D39" s="194"/>
      <c r="E39" s="194"/>
      <c r="F39" s="194"/>
      <c r="G39" s="194"/>
      <c r="H39" s="194"/>
      <c r="I39" s="194"/>
    </row>
    <row r="41" spans="1:10">
      <c r="A41" s="33" t="s">
        <v>33</v>
      </c>
    </row>
  </sheetData>
  <mergeCells count="4">
    <mergeCell ref="A1:I1"/>
    <mergeCell ref="B4:C4"/>
    <mergeCell ref="E4:F4"/>
    <mergeCell ref="H4:I4"/>
  </mergeCells>
  <pageMargins left="0.24" right="0.24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Z83"/>
  <sheetViews>
    <sheetView topLeftCell="A50" zoomScale="80" zoomScaleNormal="80" workbookViewId="0">
      <selection activeCell="A51" sqref="A51"/>
    </sheetView>
  </sheetViews>
  <sheetFormatPr defaultColWidth="8.7109375" defaultRowHeight="15"/>
  <cols>
    <col min="1" max="1" width="35.28515625" style="31" customWidth="1"/>
    <col min="2" max="2" width="22" style="31" customWidth="1"/>
    <col min="3" max="3" width="24.7109375" style="31" customWidth="1"/>
    <col min="4" max="4" width="20.42578125" style="31" customWidth="1"/>
    <col min="5" max="5" width="1.7109375" style="31" customWidth="1"/>
    <col min="6" max="6" width="11.140625" style="31" customWidth="1"/>
    <col min="7" max="17" width="8.7109375" style="31"/>
    <col min="18" max="18" width="21.140625" style="31" customWidth="1"/>
    <col min="19" max="16384" width="8.7109375" style="31"/>
  </cols>
  <sheetData>
    <row r="1" spans="1:26" ht="14.45">
      <c r="C1" s="31">
        <v>2008</v>
      </c>
      <c r="D1" s="31">
        <v>2009</v>
      </c>
      <c r="F1" s="31">
        <v>2010</v>
      </c>
      <c r="G1" s="31">
        <v>2011</v>
      </c>
      <c r="H1" s="31">
        <v>2012</v>
      </c>
      <c r="I1" s="31">
        <v>2013</v>
      </c>
      <c r="J1" s="31">
        <v>2014</v>
      </c>
      <c r="K1" s="31">
        <v>2015</v>
      </c>
      <c r="L1" s="31">
        <v>2016</v>
      </c>
      <c r="M1" s="31">
        <v>2017</v>
      </c>
      <c r="S1" s="31">
        <v>2010</v>
      </c>
      <c r="T1" s="31">
        <v>2011</v>
      </c>
      <c r="U1" s="31">
        <v>2012</v>
      </c>
      <c r="V1" s="31">
        <v>2013</v>
      </c>
      <c r="W1" s="31">
        <v>2014</v>
      </c>
      <c r="X1" s="31">
        <v>2015</v>
      </c>
      <c r="Y1" s="31">
        <v>2016</v>
      </c>
      <c r="Z1" s="31">
        <v>2017</v>
      </c>
    </row>
    <row r="2" spans="1:26" ht="14.45">
      <c r="A2" s="31" t="s">
        <v>293</v>
      </c>
    </row>
    <row r="3" spans="1:26" ht="14.45">
      <c r="A3" s="31">
        <v>88004589</v>
      </c>
      <c r="B3" s="31" t="s">
        <v>294</v>
      </c>
      <c r="C3" s="31">
        <v>13971</v>
      </c>
      <c r="D3" s="31">
        <v>13619</v>
      </c>
      <c r="F3" s="31">
        <v>13308</v>
      </c>
      <c r="G3" s="31">
        <v>13237</v>
      </c>
      <c r="H3" s="31">
        <v>13254</v>
      </c>
      <c r="I3" s="31">
        <v>13234</v>
      </c>
      <c r="J3" s="31">
        <v>12937</v>
      </c>
      <c r="K3" s="31">
        <v>12882</v>
      </c>
      <c r="L3" s="31">
        <v>13005</v>
      </c>
      <c r="M3" s="31">
        <v>13102</v>
      </c>
      <c r="R3" s="31" t="s">
        <v>293</v>
      </c>
      <c r="S3" s="31">
        <v>9.1999999999999993</v>
      </c>
      <c r="T3" s="31">
        <v>9.8000000000000007</v>
      </c>
      <c r="U3" s="31">
        <v>10.4</v>
      </c>
      <c r="V3" s="31">
        <v>11.2</v>
      </c>
      <c r="W3" s="31">
        <v>11.4</v>
      </c>
      <c r="X3" s="31">
        <v>12.3</v>
      </c>
      <c r="Y3" s="31">
        <v>13.5</v>
      </c>
      <c r="Z3" s="31">
        <v>14.4</v>
      </c>
    </row>
    <row r="4" spans="1:26" ht="14.45">
      <c r="A4" s="31">
        <v>88004589</v>
      </c>
      <c r="B4" s="31" t="s">
        <v>295</v>
      </c>
      <c r="C4" s="31">
        <v>9665982</v>
      </c>
      <c r="D4" s="31">
        <v>9025835</v>
      </c>
      <c r="F4" s="31">
        <v>9396952</v>
      </c>
      <c r="G4" s="31">
        <v>10182678</v>
      </c>
      <c r="H4" s="31">
        <v>10085389</v>
      </c>
      <c r="I4" s="31">
        <v>9937094</v>
      </c>
      <c r="J4" s="31">
        <v>9954793</v>
      </c>
      <c r="K4" s="31">
        <v>9597259</v>
      </c>
      <c r="L4" s="31">
        <v>9687850</v>
      </c>
      <c r="M4" s="31">
        <v>10251799</v>
      </c>
      <c r="R4" s="31" t="s">
        <v>296</v>
      </c>
      <c r="S4" s="31">
        <v>21.3</v>
      </c>
      <c r="T4" s="31">
        <v>20.399999999999999</v>
      </c>
      <c r="U4" s="31">
        <v>22.3</v>
      </c>
      <c r="V4" s="31">
        <v>22.7</v>
      </c>
      <c r="W4" s="31">
        <v>24.3</v>
      </c>
      <c r="X4" s="31">
        <v>24.9</v>
      </c>
      <c r="Y4" s="31">
        <v>26</v>
      </c>
      <c r="Z4" s="31">
        <v>25.1</v>
      </c>
    </row>
    <row r="5" spans="1:26" ht="14.45">
      <c r="A5" s="31">
        <v>88004589</v>
      </c>
      <c r="B5" s="31" t="s">
        <v>297</v>
      </c>
      <c r="C5" s="31">
        <v>1259462</v>
      </c>
      <c r="D5" s="31">
        <v>1325106</v>
      </c>
      <c r="F5" s="31">
        <v>1243280</v>
      </c>
      <c r="G5" s="31">
        <v>1269244</v>
      </c>
      <c r="H5" s="31">
        <v>1302162</v>
      </c>
      <c r="I5" s="31">
        <v>1228799</v>
      </c>
      <c r="J5" s="31">
        <v>1299969</v>
      </c>
      <c r="K5" s="31">
        <v>1381165</v>
      </c>
      <c r="L5" s="31">
        <v>1315981</v>
      </c>
      <c r="M5" s="31">
        <v>1282770</v>
      </c>
      <c r="R5" s="31" t="s">
        <v>298</v>
      </c>
      <c r="S5" s="31">
        <v>16.2</v>
      </c>
      <c r="T5" s="31">
        <v>16.100000000000001</v>
      </c>
      <c r="U5" s="31">
        <v>16.600000000000001</v>
      </c>
      <c r="V5" s="31">
        <v>17.600000000000001</v>
      </c>
      <c r="W5" s="31">
        <v>18.399999999999999</v>
      </c>
      <c r="X5" s="31">
        <v>19.399999999999999</v>
      </c>
      <c r="Y5" s="31">
        <v>20.3</v>
      </c>
      <c r="Z5" s="31">
        <v>20</v>
      </c>
    </row>
    <row r="6" spans="1:26" ht="14.45">
      <c r="A6" s="31">
        <v>88004589</v>
      </c>
      <c r="B6" s="31" t="s">
        <v>299</v>
      </c>
      <c r="C6" s="31">
        <v>754786</v>
      </c>
      <c r="D6" s="31">
        <v>745449</v>
      </c>
      <c r="F6" s="31">
        <v>868393</v>
      </c>
      <c r="G6" s="31">
        <v>1001939</v>
      </c>
      <c r="H6" s="31">
        <v>1045313</v>
      </c>
      <c r="I6" s="31">
        <v>1116007</v>
      </c>
      <c r="J6" s="31">
        <v>1136778</v>
      </c>
      <c r="K6" s="31">
        <v>1179835</v>
      </c>
      <c r="L6" s="31">
        <v>1311474</v>
      </c>
      <c r="M6" s="31">
        <v>1480091</v>
      </c>
      <c r="R6" s="31" t="s">
        <v>300</v>
      </c>
      <c r="S6" s="31">
        <v>20.9</v>
      </c>
      <c r="T6" s="31">
        <v>22.5</v>
      </c>
      <c r="U6" s="31">
        <v>24.3</v>
      </c>
      <c r="V6" s="31">
        <v>28.2</v>
      </c>
      <c r="W6" s="31">
        <v>27.7</v>
      </c>
      <c r="X6" s="31">
        <v>30</v>
      </c>
      <c r="Y6" s="31">
        <v>29.8</v>
      </c>
      <c r="Z6" s="31">
        <v>30.3</v>
      </c>
    </row>
    <row r="7" spans="1:26" ht="14.45">
      <c r="A7" s="31">
        <v>88004589</v>
      </c>
      <c r="B7" s="31" t="s">
        <v>301</v>
      </c>
      <c r="C7" s="31">
        <v>7.8</v>
      </c>
      <c r="D7" s="31">
        <v>8.3000000000000007</v>
      </c>
      <c r="F7" s="31">
        <v>9.1999999999999993</v>
      </c>
      <c r="G7" s="31">
        <v>9.8000000000000007</v>
      </c>
      <c r="H7" s="31">
        <v>10.4</v>
      </c>
      <c r="I7" s="31">
        <v>11.2</v>
      </c>
      <c r="J7" s="31">
        <v>11.4</v>
      </c>
      <c r="K7" s="31">
        <v>12.3</v>
      </c>
      <c r="L7" s="31">
        <v>13.5</v>
      </c>
      <c r="M7" s="31">
        <v>14.4</v>
      </c>
      <c r="R7" s="31" t="s">
        <v>218</v>
      </c>
      <c r="S7" s="31">
        <v>32.6</v>
      </c>
      <c r="T7" s="31">
        <v>33.6</v>
      </c>
      <c r="U7" s="31">
        <v>35.299999999999997</v>
      </c>
      <c r="V7" s="31">
        <v>36.4</v>
      </c>
      <c r="W7" s="31">
        <v>37.6</v>
      </c>
      <c r="X7" s="31">
        <v>37.9</v>
      </c>
      <c r="Y7" s="31">
        <v>39</v>
      </c>
      <c r="Z7" s="31">
        <v>39.200000000000003</v>
      </c>
    </row>
    <row r="8" spans="1:26" ht="14.45">
      <c r="R8" s="31" t="s">
        <v>302</v>
      </c>
      <c r="S8" s="31">
        <v>19</v>
      </c>
      <c r="T8" s="31">
        <v>19.3</v>
      </c>
      <c r="U8" s="31">
        <v>20.5</v>
      </c>
      <c r="V8" s="31">
        <v>21.8</v>
      </c>
      <c r="W8" s="31">
        <v>22.6</v>
      </c>
      <c r="X8" s="31">
        <v>23.7</v>
      </c>
      <c r="Y8" s="31">
        <v>24.6</v>
      </c>
      <c r="Z8" s="31">
        <v>24.7</v>
      </c>
    </row>
    <row r="9" spans="1:26" ht="14.45">
      <c r="A9" s="31" t="s">
        <v>303</v>
      </c>
    </row>
    <row r="10" spans="1:26" ht="14.45">
      <c r="A10" s="31">
        <v>88004590</v>
      </c>
      <c r="B10" s="31" t="s">
        <v>294</v>
      </c>
      <c r="C10" s="31">
        <v>15047</v>
      </c>
      <c r="D10" s="31">
        <v>15031</v>
      </c>
      <c r="F10" s="31">
        <v>15603</v>
      </c>
      <c r="G10" s="31">
        <v>15759</v>
      </c>
      <c r="H10" s="31">
        <v>15692</v>
      </c>
      <c r="I10" s="31">
        <v>15585</v>
      </c>
      <c r="J10" s="31">
        <v>15369</v>
      </c>
      <c r="K10" s="31">
        <v>15675</v>
      </c>
      <c r="L10" s="31">
        <v>16026</v>
      </c>
      <c r="M10" s="31">
        <v>16175</v>
      </c>
    </row>
    <row r="11" spans="1:26" ht="14.45">
      <c r="A11" s="31">
        <v>88004590</v>
      </c>
      <c r="B11" s="31" t="s">
        <v>295</v>
      </c>
      <c r="C11" s="31">
        <v>5974690</v>
      </c>
      <c r="D11" s="31">
        <v>5957501</v>
      </c>
      <c r="F11" s="31">
        <v>6247017</v>
      </c>
      <c r="G11" s="31">
        <v>6759559</v>
      </c>
      <c r="H11" s="31">
        <v>7038886</v>
      </c>
      <c r="I11" s="31">
        <v>7223975</v>
      </c>
      <c r="J11" s="31">
        <v>7275320</v>
      </c>
      <c r="K11" s="31">
        <v>7326010</v>
      </c>
      <c r="L11" s="31">
        <v>7533703</v>
      </c>
      <c r="M11" s="31">
        <v>7653482</v>
      </c>
    </row>
    <row r="12" spans="1:26" ht="14.45">
      <c r="A12" s="31">
        <v>88004590</v>
      </c>
      <c r="B12" s="31" t="s">
        <v>297</v>
      </c>
      <c r="C12" s="31">
        <v>1043859</v>
      </c>
      <c r="D12" s="31">
        <v>1123082</v>
      </c>
      <c r="F12" s="31">
        <v>1187007</v>
      </c>
      <c r="G12" s="31">
        <v>1225621</v>
      </c>
      <c r="H12" s="31">
        <v>1238201</v>
      </c>
      <c r="I12" s="31">
        <v>1275039</v>
      </c>
      <c r="J12" s="31">
        <v>1366464</v>
      </c>
      <c r="K12" s="31">
        <v>1363455</v>
      </c>
      <c r="L12" s="31">
        <v>1382345</v>
      </c>
      <c r="M12" s="31">
        <v>1336096</v>
      </c>
    </row>
    <row r="13" spans="1:26" ht="14.45">
      <c r="A13" s="31">
        <v>88004590</v>
      </c>
      <c r="B13" s="31" t="s">
        <v>299</v>
      </c>
      <c r="C13" s="31">
        <v>1293204</v>
      </c>
      <c r="D13" s="31">
        <v>1299631</v>
      </c>
      <c r="F13" s="31">
        <v>1330640</v>
      </c>
      <c r="G13" s="31">
        <v>1379446</v>
      </c>
      <c r="H13" s="31">
        <v>1570494</v>
      </c>
      <c r="I13" s="31">
        <v>1642099</v>
      </c>
      <c r="J13" s="31">
        <v>1764665</v>
      </c>
      <c r="K13" s="31">
        <v>1823277</v>
      </c>
      <c r="L13" s="31">
        <v>1959120</v>
      </c>
      <c r="M13" s="31">
        <v>1921930</v>
      </c>
      <c r="R13" s="31" t="s">
        <v>304</v>
      </c>
    </row>
    <row r="14" spans="1:26" ht="14.45">
      <c r="A14" s="31">
        <v>88004590</v>
      </c>
      <c r="B14" s="31" t="s">
        <v>301</v>
      </c>
      <c r="C14" s="31">
        <v>21.6</v>
      </c>
      <c r="D14" s="31">
        <v>21.8</v>
      </c>
      <c r="F14" s="31">
        <v>21.3</v>
      </c>
      <c r="G14" s="31">
        <v>20.399999999999999</v>
      </c>
      <c r="H14" s="31">
        <v>22.3</v>
      </c>
      <c r="I14" s="31">
        <v>22.7</v>
      </c>
      <c r="J14" s="31">
        <v>24.3</v>
      </c>
      <c r="K14" s="31">
        <v>24.9</v>
      </c>
      <c r="L14" s="31">
        <v>26</v>
      </c>
      <c r="M14" s="31">
        <v>25.1</v>
      </c>
    </row>
    <row r="17" spans="1:13" ht="14.45">
      <c r="A17" s="31" t="s">
        <v>305</v>
      </c>
    </row>
    <row r="18" spans="1:13" ht="14.45">
      <c r="A18" s="31">
        <v>88004592</v>
      </c>
      <c r="B18" s="31" t="s">
        <v>294</v>
      </c>
      <c r="C18" s="31">
        <v>33392</v>
      </c>
      <c r="D18" s="31">
        <v>33206</v>
      </c>
      <c r="F18" s="31">
        <v>32949</v>
      </c>
      <c r="G18" s="31">
        <v>33105</v>
      </c>
      <c r="H18" s="31">
        <v>33143</v>
      </c>
      <c r="I18" s="31">
        <v>33280</v>
      </c>
      <c r="J18" s="31">
        <v>33137</v>
      </c>
      <c r="K18" s="31">
        <v>33026</v>
      </c>
      <c r="L18" s="31">
        <v>32788</v>
      </c>
      <c r="M18" s="31">
        <v>32939</v>
      </c>
    </row>
    <row r="19" spans="1:13" ht="14.45">
      <c r="A19" s="31">
        <v>88004592</v>
      </c>
      <c r="B19" s="31" t="s">
        <v>295</v>
      </c>
      <c r="C19" s="31">
        <v>18681649</v>
      </c>
      <c r="D19" s="31">
        <v>17871108</v>
      </c>
      <c r="F19" s="31">
        <v>18176152</v>
      </c>
      <c r="G19" s="31">
        <v>19661106</v>
      </c>
      <c r="H19" s="31">
        <v>20002133</v>
      </c>
      <c r="I19" s="31">
        <v>20201535</v>
      </c>
      <c r="J19" s="31">
        <v>19756489</v>
      </c>
      <c r="K19" s="31">
        <v>19743381</v>
      </c>
      <c r="L19" s="31">
        <v>20016131</v>
      </c>
      <c r="M19" s="31">
        <v>20350042</v>
      </c>
    </row>
    <row r="20" spans="1:13" ht="14.45">
      <c r="A20" s="31">
        <v>88004592</v>
      </c>
      <c r="B20" s="31" t="s">
        <v>297</v>
      </c>
      <c r="C20" s="31">
        <v>2733898</v>
      </c>
      <c r="D20" s="31">
        <v>2800511</v>
      </c>
      <c r="F20" s="31">
        <v>2917738</v>
      </c>
      <c r="G20" s="31">
        <v>2797753</v>
      </c>
      <c r="H20" s="31">
        <v>2930403</v>
      </c>
      <c r="I20" s="31">
        <v>3070446</v>
      </c>
      <c r="J20" s="31">
        <v>3087724</v>
      </c>
      <c r="K20" s="31">
        <v>2952803</v>
      </c>
      <c r="L20" s="31">
        <v>3004002</v>
      </c>
      <c r="M20" s="31">
        <v>3108942</v>
      </c>
    </row>
    <row r="21" spans="1:13" ht="14.45">
      <c r="A21" s="31">
        <v>88004592</v>
      </c>
      <c r="B21" s="31" t="s">
        <v>299</v>
      </c>
      <c r="C21" s="31">
        <v>2814191</v>
      </c>
      <c r="D21" s="31">
        <v>2841688</v>
      </c>
      <c r="F21" s="31">
        <v>2938653</v>
      </c>
      <c r="G21" s="31">
        <v>3161190</v>
      </c>
      <c r="H21" s="31">
        <v>3321172</v>
      </c>
      <c r="I21" s="31">
        <v>3561751</v>
      </c>
      <c r="J21" s="31">
        <v>3639899</v>
      </c>
      <c r="K21" s="31">
        <v>3823501</v>
      </c>
      <c r="L21" s="31">
        <v>4066004</v>
      </c>
      <c r="M21" s="31">
        <v>4079916</v>
      </c>
    </row>
    <row r="22" spans="1:13" ht="14.45">
      <c r="A22" s="31">
        <v>88004592</v>
      </c>
      <c r="B22" s="31" t="s">
        <v>301</v>
      </c>
      <c r="C22" s="31">
        <v>15.1</v>
      </c>
      <c r="D22" s="31">
        <v>15.9</v>
      </c>
      <c r="F22" s="31">
        <v>16.2</v>
      </c>
      <c r="G22" s="31">
        <v>16.100000000000001</v>
      </c>
      <c r="H22" s="31">
        <v>16.600000000000001</v>
      </c>
      <c r="I22" s="31">
        <v>17.600000000000001</v>
      </c>
      <c r="J22" s="31">
        <v>18.399999999999999</v>
      </c>
      <c r="K22" s="31">
        <v>19.399999999999999</v>
      </c>
      <c r="L22" s="31">
        <v>20.3</v>
      </c>
      <c r="M22" s="31">
        <v>20</v>
      </c>
    </row>
    <row r="25" spans="1:13" ht="14.45">
      <c r="A25" s="31" t="s">
        <v>279</v>
      </c>
    </row>
    <row r="26" spans="1:13" ht="14.45">
      <c r="A26" s="31">
        <v>88004591</v>
      </c>
      <c r="B26" s="31" t="s">
        <v>294</v>
      </c>
      <c r="C26" s="31">
        <v>15688</v>
      </c>
      <c r="D26" s="31">
        <v>15887</v>
      </c>
      <c r="F26" s="31">
        <v>15465</v>
      </c>
      <c r="G26" s="31">
        <v>15668</v>
      </c>
      <c r="H26" s="31">
        <v>16052</v>
      </c>
      <c r="I26" s="31">
        <v>15882</v>
      </c>
      <c r="J26" s="31">
        <v>15819</v>
      </c>
      <c r="K26" s="31">
        <v>15887</v>
      </c>
      <c r="L26" s="31">
        <v>16227</v>
      </c>
      <c r="M26" s="31">
        <v>16200</v>
      </c>
    </row>
    <row r="27" spans="1:13" ht="14.45">
      <c r="A27" s="31">
        <v>88004591</v>
      </c>
      <c r="B27" s="31" t="s">
        <v>295</v>
      </c>
      <c r="C27" s="31">
        <v>5584332</v>
      </c>
      <c r="D27" s="31">
        <v>5641748</v>
      </c>
      <c r="F27" s="31">
        <v>5788594</v>
      </c>
      <c r="G27" s="31">
        <v>5978885</v>
      </c>
      <c r="H27" s="31">
        <v>6054101</v>
      </c>
      <c r="I27" s="31">
        <v>6161683</v>
      </c>
      <c r="J27" s="31">
        <v>6094899</v>
      </c>
      <c r="K27" s="31">
        <v>6290273</v>
      </c>
      <c r="L27" s="31">
        <v>6335068</v>
      </c>
      <c r="M27" s="31">
        <v>6466307</v>
      </c>
    </row>
    <row r="28" spans="1:13" ht="14.45">
      <c r="A28" s="31">
        <v>88004591</v>
      </c>
      <c r="B28" s="31" t="s">
        <v>297</v>
      </c>
      <c r="C28" s="31">
        <v>1288271</v>
      </c>
      <c r="D28" s="31">
        <v>1450058</v>
      </c>
      <c r="F28" s="31">
        <v>1485689</v>
      </c>
      <c r="G28" s="31">
        <v>1493827</v>
      </c>
      <c r="H28" s="31">
        <v>1507853</v>
      </c>
      <c r="I28" s="31">
        <v>1550312</v>
      </c>
      <c r="J28" s="31">
        <v>1580567</v>
      </c>
      <c r="K28" s="31">
        <v>1666337</v>
      </c>
      <c r="L28" s="31">
        <v>1737799</v>
      </c>
      <c r="M28" s="31">
        <v>1853335</v>
      </c>
    </row>
    <row r="29" spans="1:13" ht="14.45">
      <c r="A29" s="31">
        <v>88004591</v>
      </c>
      <c r="B29" s="31" t="s">
        <v>299</v>
      </c>
      <c r="C29" s="31">
        <v>1142997</v>
      </c>
      <c r="D29" s="31">
        <v>1166320</v>
      </c>
      <c r="F29" s="31">
        <v>1211328</v>
      </c>
      <c r="G29" s="31">
        <v>1343022</v>
      </c>
      <c r="H29" s="31">
        <v>1468214</v>
      </c>
      <c r="I29" s="31">
        <v>1734526</v>
      </c>
      <c r="J29" s="31">
        <v>1685410</v>
      </c>
      <c r="K29" s="31">
        <v>1889155</v>
      </c>
      <c r="L29" s="31">
        <v>1885300</v>
      </c>
      <c r="M29" s="31">
        <v>1959922</v>
      </c>
    </row>
    <row r="30" spans="1:13" ht="14.45">
      <c r="A30" s="31">
        <v>88004591</v>
      </c>
      <c r="B30" s="31" t="s">
        <v>301</v>
      </c>
      <c r="C30" s="31">
        <v>20.5</v>
      </c>
      <c r="D30" s="31">
        <v>20.7</v>
      </c>
      <c r="F30" s="31">
        <v>20.9</v>
      </c>
      <c r="G30" s="31">
        <v>22.5</v>
      </c>
      <c r="H30" s="31">
        <v>24.3</v>
      </c>
      <c r="I30" s="31">
        <v>28.2</v>
      </c>
      <c r="J30" s="31">
        <v>27.7</v>
      </c>
      <c r="K30" s="31">
        <v>30</v>
      </c>
      <c r="L30" s="31">
        <v>29.8</v>
      </c>
      <c r="M30" s="31">
        <v>30.3</v>
      </c>
    </row>
    <row r="33" spans="1:13" ht="14.45">
      <c r="A33" s="31" t="s">
        <v>306</v>
      </c>
    </row>
    <row r="34" spans="1:13" ht="14.45">
      <c r="A34" s="31">
        <v>88004629</v>
      </c>
      <c r="B34" s="31" t="s">
        <v>294</v>
      </c>
      <c r="C34" s="31">
        <v>95466</v>
      </c>
      <c r="D34" s="31">
        <v>94800</v>
      </c>
      <c r="F34" s="31">
        <v>94081</v>
      </c>
      <c r="G34" s="31">
        <v>94634</v>
      </c>
      <c r="H34" s="31">
        <v>94982</v>
      </c>
      <c r="I34" s="31">
        <v>94801</v>
      </c>
      <c r="J34" s="31">
        <v>94050</v>
      </c>
      <c r="K34" s="31">
        <v>94303</v>
      </c>
      <c r="L34" s="31">
        <v>95203</v>
      </c>
      <c r="M34" s="31">
        <v>95960</v>
      </c>
    </row>
    <row r="35" spans="1:13" ht="14.45">
      <c r="A35" s="31">
        <v>88004629</v>
      </c>
      <c r="B35" s="31" t="s">
        <v>295</v>
      </c>
      <c r="C35" s="31">
        <v>48524477</v>
      </c>
      <c r="D35" s="31">
        <v>46965940</v>
      </c>
      <c r="F35" s="31">
        <v>48353959</v>
      </c>
      <c r="G35" s="31">
        <v>51894169</v>
      </c>
      <c r="H35" s="31">
        <v>52996389</v>
      </c>
      <c r="I35" s="31">
        <v>53501798</v>
      </c>
      <c r="J35" s="31">
        <v>53016008</v>
      </c>
      <c r="K35" s="31">
        <v>53282496</v>
      </c>
      <c r="L35" s="31">
        <v>54110109</v>
      </c>
      <c r="M35" s="31">
        <v>55857368</v>
      </c>
    </row>
    <row r="36" spans="1:13" ht="14.45">
      <c r="A36" s="31">
        <v>88004629</v>
      </c>
      <c r="B36" s="31" t="s">
        <v>297</v>
      </c>
      <c r="C36" s="31">
        <v>8085759</v>
      </c>
      <c r="D36" s="31">
        <v>8523255</v>
      </c>
      <c r="F36" s="31">
        <v>8754652</v>
      </c>
      <c r="G36" s="31">
        <v>8782152</v>
      </c>
      <c r="H36" s="31">
        <v>8994058</v>
      </c>
      <c r="I36" s="31">
        <v>9162839</v>
      </c>
      <c r="J36" s="31">
        <v>9466454</v>
      </c>
      <c r="K36" s="31">
        <v>9620960</v>
      </c>
      <c r="L36" s="31">
        <v>9752287</v>
      </c>
      <c r="M36" s="31">
        <v>10075509</v>
      </c>
    </row>
    <row r="37" spans="1:13" ht="14.45">
      <c r="A37" s="31">
        <v>88004629</v>
      </c>
      <c r="B37" s="31" t="s">
        <v>299</v>
      </c>
      <c r="C37" s="31">
        <v>8647498</v>
      </c>
      <c r="D37" s="31">
        <v>8705129</v>
      </c>
      <c r="F37" s="31">
        <v>9203105</v>
      </c>
      <c r="G37" s="31">
        <v>10018141</v>
      </c>
      <c r="H37" s="31">
        <v>10867807</v>
      </c>
      <c r="I37" s="31">
        <v>11689450</v>
      </c>
      <c r="J37" s="31">
        <v>11964533</v>
      </c>
      <c r="K37" s="31">
        <v>12633710</v>
      </c>
      <c r="L37" s="31">
        <v>13331377</v>
      </c>
      <c r="M37" s="31">
        <v>13804560</v>
      </c>
    </row>
    <row r="38" spans="1:13" ht="14.45">
      <c r="A38" s="31">
        <v>88004629</v>
      </c>
      <c r="B38" s="31" t="s">
        <v>301</v>
      </c>
      <c r="C38" s="31">
        <v>17.8</v>
      </c>
      <c r="D38" s="31">
        <v>18.5</v>
      </c>
      <c r="F38" s="31">
        <v>19</v>
      </c>
      <c r="G38" s="31">
        <v>19.3</v>
      </c>
      <c r="H38" s="31">
        <v>20.5</v>
      </c>
      <c r="I38" s="31">
        <v>21.8</v>
      </c>
      <c r="J38" s="31">
        <v>22.6</v>
      </c>
      <c r="K38" s="31">
        <v>23.7</v>
      </c>
      <c r="L38" s="31">
        <v>24.6</v>
      </c>
      <c r="M38" s="31">
        <v>24.7</v>
      </c>
    </row>
    <row r="41" spans="1:13" ht="14.45">
      <c r="A41" s="31" t="s">
        <v>307</v>
      </c>
    </row>
    <row r="43" spans="1:13" ht="14.45">
      <c r="A43" s="31">
        <v>88004588</v>
      </c>
      <c r="B43" s="31" t="s">
        <v>294</v>
      </c>
      <c r="C43" s="31">
        <v>17368</v>
      </c>
      <c r="D43" s="31">
        <v>17057</v>
      </c>
      <c r="F43" s="31">
        <v>16756</v>
      </c>
      <c r="G43" s="31">
        <v>16865</v>
      </c>
      <c r="H43" s="31">
        <v>16841</v>
      </c>
      <c r="I43" s="31">
        <v>16820</v>
      </c>
      <c r="J43" s="31">
        <v>16788</v>
      </c>
      <c r="K43" s="31">
        <v>16833</v>
      </c>
      <c r="L43" s="31">
        <v>17157</v>
      </c>
      <c r="M43" s="31">
        <v>17544</v>
      </c>
    </row>
    <row r="44" spans="1:13" ht="14.45">
      <c r="A44" s="31">
        <v>88004588</v>
      </c>
      <c r="B44" s="31" t="s">
        <v>295</v>
      </c>
      <c r="C44" s="31">
        <v>8617824</v>
      </c>
      <c r="D44" s="31">
        <v>8469748</v>
      </c>
      <c r="F44" s="31">
        <v>8745244</v>
      </c>
      <c r="G44" s="31">
        <v>9311941</v>
      </c>
      <c r="H44" s="31">
        <v>9815880</v>
      </c>
      <c r="I44" s="31">
        <v>9977511</v>
      </c>
      <c r="J44" s="31">
        <v>9934507</v>
      </c>
      <c r="K44" s="31">
        <v>10325573</v>
      </c>
      <c r="L44" s="31">
        <v>10537357</v>
      </c>
      <c r="M44" s="31">
        <v>11135738</v>
      </c>
    </row>
    <row r="45" spans="1:13" ht="14.45">
      <c r="A45" s="31">
        <v>88004588</v>
      </c>
      <c r="B45" s="31" t="s">
        <v>297</v>
      </c>
      <c r="C45" s="31">
        <v>1760269</v>
      </c>
      <c r="D45" s="31">
        <v>1824498</v>
      </c>
      <c r="F45" s="31">
        <v>1920938</v>
      </c>
      <c r="G45" s="31">
        <v>1995707</v>
      </c>
      <c r="H45" s="31">
        <v>2015439</v>
      </c>
      <c r="I45" s="31">
        <v>2038243</v>
      </c>
      <c r="J45" s="31">
        <v>2131730</v>
      </c>
      <c r="K45" s="31">
        <v>2257200</v>
      </c>
      <c r="L45" s="31">
        <v>2312160</v>
      </c>
      <c r="M45" s="31">
        <v>2494366</v>
      </c>
    </row>
    <row r="46" spans="1:13" ht="14.45">
      <c r="A46" s="31">
        <v>88004588</v>
      </c>
      <c r="B46" s="31" t="s">
        <v>299</v>
      </c>
      <c r="C46" s="31">
        <v>2642320</v>
      </c>
      <c r="D46" s="31">
        <v>2652041</v>
      </c>
      <c r="F46" s="31">
        <v>2854091</v>
      </c>
      <c r="G46" s="31">
        <v>3132544</v>
      </c>
      <c r="H46" s="31">
        <v>3462614</v>
      </c>
      <c r="I46" s="31">
        <v>3635067</v>
      </c>
      <c r="J46" s="31">
        <v>3737781</v>
      </c>
      <c r="K46" s="31">
        <v>3917942</v>
      </c>
      <c r="L46" s="31">
        <v>4109479</v>
      </c>
      <c r="M46" s="31">
        <v>4362701</v>
      </c>
    </row>
    <row r="47" spans="1:13" ht="14.45">
      <c r="A47" s="31">
        <v>88004588</v>
      </c>
      <c r="B47" s="31" t="s">
        <v>301</v>
      </c>
      <c r="C47" s="31">
        <v>30.7</v>
      </c>
      <c r="D47" s="31">
        <v>31.3</v>
      </c>
      <c r="F47" s="31">
        <v>32.6</v>
      </c>
      <c r="G47" s="31">
        <v>33.6</v>
      </c>
      <c r="H47" s="31">
        <v>35.299999999999997</v>
      </c>
      <c r="I47" s="31">
        <v>36.4</v>
      </c>
      <c r="J47" s="31">
        <v>37.6</v>
      </c>
      <c r="K47" s="31">
        <v>37.9</v>
      </c>
      <c r="L47" s="31">
        <v>39</v>
      </c>
      <c r="M47" s="31">
        <v>39.200000000000003</v>
      </c>
    </row>
    <row r="49" spans="1:6" ht="14.45">
      <c r="A49" s="99"/>
      <c r="B49" s="99"/>
      <c r="C49" s="99"/>
      <c r="D49" s="99"/>
      <c r="E49" s="99"/>
      <c r="F49" s="99"/>
    </row>
    <row r="50" spans="1:6" ht="17.25">
      <c r="A50" s="298" t="s">
        <v>308</v>
      </c>
      <c r="B50" s="99"/>
      <c r="C50" s="99"/>
      <c r="D50" s="99"/>
      <c r="E50" s="99"/>
      <c r="F50" s="99"/>
    </row>
    <row r="51" spans="1:6" ht="14.45">
      <c r="A51" s="297"/>
      <c r="B51" s="98"/>
      <c r="C51" s="98"/>
      <c r="D51" s="98"/>
      <c r="E51" s="98"/>
      <c r="F51" s="98"/>
    </row>
    <row r="52" spans="1:6" ht="14.45">
      <c r="A52" s="109"/>
      <c r="B52" s="378" t="s">
        <v>309</v>
      </c>
      <c r="C52" s="378" t="s">
        <v>310</v>
      </c>
      <c r="D52" s="378" t="s">
        <v>311</v>
      </c>
      <c r="E52" s="374"/>
      <c r="F52" s="99"/>
    </row>
    <row r="53" spans="1:6" ht="29.1">
      <c r="A53" s="98"/>
      <c r="B53" s="399" t="s">
        <v>312</v>
      </c>
      <c r="C53" s="399"/>
      <c r="D53" s="399"/>
      <c r="E53" s="103"/>
      <c r="F53" s="325" t="s">
        <v>313</v>
      </c>
    </row>
    <row r="54" spans="1:6" ht="14.45">
      <c r="A54" s="99"/>
      <c r="B54" s="377"/>
      <c r="D54" s="377"/>
      <c r="E54" s="377"/>
      <c r="F54" s="100"/>
    </row>
    <row r="55" spans="1:6" ht="14.45">
      <c r="A55" s="99" t="s">
        <v>293</v>
      </c>
      <c r="B55" s="322">
        <v>10251799</v>
      </c>
      <c r="C55" s="322">
        <v>1282770</v>
      </c>
      <c r="D55" s="322">
        <v>1480091</v>
      </c>
      <c r="E55" s="322"/>
      <c r="F55" s="323">
        <v>13102</v>
      </c>
    </row>
    <row r="56" spans="1:6" ht="14.45">
      <c r="A56" s="99" t="s">
        <v>296</v>
      </c>
      <c r="B56" s="323">
        <v>7653482</v>
      </c>
      <c r="C56" s="323">
        <v>1336096</v>
      </c>
      <c r="D56" s="323">
        <v>1921930</v>
      </c>
      <c r="E56" s="323"/>
      <c r="F56" s="323">
        <v>16175</v>
      </c>
    </row>
    <row r="57" spans="1:6" ht="14.45">
      <c r="A57" s="99" t="s">
        <v>300</v>
      </c>
      <c r="B57" s="323">
        <v>6466307</v>
      </c>
      <c r="C57" s="323">
        <v>1853335</v>
      </c>
      <c r="D57" s="323">
        <v>1959922</v>
      </c>
      <c r="E57" s="323"/>
      <c r="F57" s="323">
        <v>16200</v>
      </c>
    </row>
    <row r="58" spans="1:6" ht="14.45">
      <c r="A58" s="99" t="s">
        <v>298</v>
      </c>
      <c r="B58" s="323">
        <v>20350042</v>
      </c>
      <c r="C58" s="323">
        <v>3108942</v>
      </c>
      <c r="D58" s="323">
        <v>4079916</v>
      </c>
      <c r="E58" s="323"/>
      <c r="F58" s="323">
        <v>32939</v>
      </c>
    </row>
    <row r="59" spans="1:6" ht="14.45">
      <c r="A59" s="99" t="s">
        <v>314</v>
      </c>
      <c r="B59" s="323">
        <v>11135738</v>
      </c>
      <c r="C59" s="323">
        <v>2494366</v>
      </c>
      <c r="D59" s="323">
        <v>4362701</v>
      </c>
      <c r="E59" s="323"/>
      <c r="F59" s="323">
        <v>17544</v>
      </c>
    </row>
    <row r="60" spans="1:6" ht="14.45">
      <c r="A60" s="2" t="s">
        <v>302</v>
      </c>
      <c r="B60" s="324">
        <f>SUM(B55:B59)</f>
        <v>55857368</v>
      </c>
      <c r="C60" s="324">
        <f t="shared" ref="C60:F60" si="0">SUM(C55:C59)</f>
        <v>10075509</v>
      </c>
      <c r="D60" s="324">
        <f t="shared" si="0"/>
        <v>13804560</v>
      </c>
      <c r="E60" s="324"/>
      <c r="F60" s="324">
        <f t="shared" si="0"/>
        <v>95960</v>
      </c>
    </row>
    <row r="61" spans="1:6" ht="14.45">
      <c r="A61" s="99"/>
      <c r="B61" s="101"/>
      <c r="C61" s="101"/>
      <c r="D61" s="101"/>
      <c r="E61" s="101"/>
    </row>
    <row r="62" spans="1:6" ht="14.45">
      <c r="A62" s="99"/>
      <c r="B62" s="397" t="s">
        <v>315</v>
      </c>
      <c r="C62" s="398"/>
      <c r="D62" s="398"/>
      <c r="E62" s="377"/>
    </row>
    <row r="63" spans="1:6" ht="14.45">
      <c r="A63" s="99"/>
      <c r="B63" s="377"/>
      <c r="C63" s="377"/>
      <c r="D63" s="377"/>
      <c r="E63" s="377"/>
    </row>
    <row r="64" spans="1:6" ht="14.45">
      <c r="A64" s="99" t="s">
        <v>293</v>
      </c>
      <c r="B64" s="347">
        <f>(M4-L4)/L4*100</f>
        <v>5.8211987179818019</v>
      </c>
      <c r="C64" s="347">
        <f>(M5-L5)/L5*100</f>
        <v>-2.5236686547906086</v>
      </c>
      <c r="D64" s="347">
        <f>(M6-L6)/L6*100</f>
        <v>12.857060071339577</v>
      </c>
      <c r="E64" s="347"/>
      <c r="F64" s="348">
        <f>(M3-L3)/L3*100</f>
        <v>0.74586697424067661</v>
      </c>
    </row>
    <row r="65" spans="1:13" ht="14.45">
      <c r="A65" s="99" t="s">
        <v>296</v>
      </c>
      <c r="B65" s="347">
        <f>(M11-L11)/L11*100</f>
        <v>1.5899087075771372</v>
      </c>
      <c r="C65" s="347">
        <f>(M12-L12)/L12*100</f>
        <v>-3.345691560355772</v>
      </c>
      <c r="D65" s="347">
        <f>(M13-L13)/L13*100</f>
        <v>-1.8983012781248723</v>
      </c>
      <c r="E65" s="347"/>
      <c r="F65" s="348">
        <f>(M10-L10)/L10*100</f>
        <v>0.92973917384250593</v>
      </c>
    </row>
    <row r="66" spans="1:13" ht="14.45">
      <c r="A66" s="99" t="s">
        <v>300</v>
      </c>
      <c r="B66" s="347">
        <f>(M27-L27)/L27*100</f>
        <v>2.0716273290199885</v>
      </c>
      <c r="C66" s="347">
        <f>(M28-L28)/L28*100</f>
        <v>6.6484098563757952</v>
      </c>
      <c r="D66" s="347">
        <f>(M29-L29)/L29*100</f>
        <v>3.9580968546119983</v>
      </c>
      <c r="E66" s="347"/>
      <c r="F66" s="348">
        <f>(M26-L26)/L26*100</f>
        <v>-0.16638935108153077</v>
      </c>
    </row>
    <row r="67" spans="1:13" ht="14.45">
      <c r="A67" s="99" t="s">
        <v>298</v>
      </c>
      <c r="B67" s="347">
        <f>(M19-L19)/L19*100</f>
        <v>1.6682095056232396</v>
      </c>
      <c r="C67" s="347">
        <f>(M20-L20)/L20*100</f>
        <v>3.4933398845939516</v>
      </c>
      <c r="D67" s="347">
        <f>(M21-L21)/L21*100</f>
        <v>0.34215411494922288</v>
      </c>
      <c r="E67" s="347"/>
      <c r="F67" s="348">
        <f>(M18-L18)/L18*100</f>
        <v>0.46053434183237774</v>
      </c>
    </row>
    <row r="68" spans="1:13" ht="14.45">
      <c r="A68" s="99" t="s">
        <v>314</v>
      </c>
      <c r="B68" s="347">
        <f>(M44-L44)/L44*100</f>
        <v>5.6786630651310377</v>
      </c>
      <c r="C68" s="347">
        <f>(M45-L45)/L45*100</f>
        <v>7.8803370008995914</v>
      </c>
      <c r="D68" s="347">
        <f>(M46-L46)/L46*100</f>
        <v>6.1619003284844629</v>
      </c>
      <c r="E68" s="347"/>
      <c r="F68" s="348">
        <f>(M43-L43)/L43*100</f>
        <v>2.2556390977443606</v>
      </c>
    </row>
    <row r="69" spans="1:13" ht="14.45">
      <c r="A69" s="3" t="s">
        <v>302</v>
      </c>
      <c r="B69" s="349">
        <f>(M80-L80)/L80*100</f>
        <v>3.2290805401999836</v>
      </c>
      <c r="C69" s="349">
        <f>(M81-L81)/L81*100</f>
        <v>3.3143200153974135</v>
      </c>
      <c r="D69" s="349">
        <f>(M82-L82)/L82*100</f>
        <v>3.5493932847297023</v>
      </c>
      <c r="E69" s="349"/>
      <c r="F69" s="349">
        <f>(M79-L79)/L79*100</f>
        <v>0.79514301019925837</v>
      </c>
    </row>
    <row r="70" spans="1:13" ht="14.45">
      <c r="A70" s="97"/>
    </row>
    <row r="71" spans="1:13">
      <c r="A71" s="31" t="s">
        <v>316</v>
      </c>
    </row>
    <row r="73" spans="1:13" ht="14.45">
      <c r="A73" s="1" t="s">
        <v>317</v>
      </c>
    </row>
    <row r="79" spans="1:13" ht="14.45">
      <c r="A79" s="31">
        <v>88004629</v>
      </c>
      <c r="B79" s="31" t="s">
        <v>294</v>
      </c>
      <c r="C79" s="31">
        <v>95466</v>
      </c>
      <c r="D79" s="31">
        <v>94800</v>
      </c>
      <c r="F79" s="31">
        <v>94081</v>
      </c>
      <c r="G79" s="31">
        <v>94634</v>
      </c>
      <c r="H79" s="31">
        <v>94982</v>
      </c>
      <c r="I79" s="31">
        <v>94801</v>
      </c>
      <c r="J79" s="31">
        <v>94050</v>
      </c>
      <c r="K79" s="31">
        <v>94303</v>
      </c>
      <c r="L79" s="31">
        <v>95203</v>
      </c>
      <c r="M79" s="31">
        <v>95960</v>
      </c>
    </row>
    <row r="80" spans="1:13" ht="14.45">
      <c r="A80" s="31">
        <v>88004629</v>
      </c>
      <c r="B80" s="31" t="s">
        <v>295</v>
      </c>
      <c r="C80" s="31">
        <v>48524477</v>
      </c>
      <c r="D80" s="31">
        <v>46965940</v>
      </c>
      <c r="F80" s="31">
        <v>48353959</v>
      </c>
      <c r="G80" s="31">
        <v>51894169</v>
      </c>
      <c r="H80" s="31">
        <v>52996389</v>
      </c>
      <c r="I80" s="31">
        <v>53501798</v>
      </c>
      <c r="J80" s="31">
        <v>53016008</v>
      </c>
      <c r="K80" s="31">
        <v>53282496</v>
      </c>
      <c r="L80" s="31">
        <v>54110109</v>
      </c>
      <c r="M80" s="31">
        <v>55857368</v>
      </c>
    </row>
    <row r="81" spans="1:13" ht="14.45">
      <c r="A81" s="31">
        <v>88004629</v>
      </c>
      <c r="B81" s="31" t="s">
        <v>297</v>
      </c>
      <c r="C81" s="31">
        <v>8085759</v>
      </c>
      <c r="D81" s="31">
        <v>8523255</v>
      </c>
      <c r="F81" s="31">
        <v>8754652</v>
      </c>
      <c r="G81" s="31">
        <v>8782152</v>
      </c>
      <c r="H81" s="31">
        <v>8994058</v>
      </c>
      <c r="I81" s="31">
        <v>9162839</v>
      </c>
      <c r="J81" s="31">
        <v>9466454</v>
      </c>
      <c r="K81" s="31">
        <v>9620960</v>
      </c>
      <c r="L81" s="31">
        <v>9752287</v>
      </c>
      <c r="M81" s="31">
        <v>10075509</v>
      </c>
    </row>
    <row r="82" spans="1:13" ht="14.45">
      <c r="A82" s="31">
        <v>88004629</v>
      </c>
      <c r="B82" s="31" t="s">
        <v>299</v>
      </c>
      <c r="C82" s="31">
        <v>8647498</v>
      </c>
      <c r="D82" s="31">
        <v>8705129</v>
      </c>
      <c r="F82" s="31">
        <v>9203105</v>
      </c>
      <c r="G82" s="31">
        <v>10018141</v>
      </c>
      <c r="H82" s="31">
        <v>10867807</v>
      </c>
      <c r="I82" s="31">
        <v>11689450</v>
      </c>
      <c r="J82" s="31">
        <v>11964533</v>
      </c>
      <c r="K82" s="31">
        <v>12633710</v>
      </c>
      <c r="L82" s="31">
        <v>13331377</v>
      </c>
      <c r="M82" s="31">
        <v>13804560</v>
      </c>
    </row>
    <row r="83" spans="1:13" ht="14.45">
      <c r="A83" s="31">
        <v>88004629</v>
      </c>
      <c r="B83" s="31" t="s">
        <v>301</v>
      </c>
      <c r="C83" s="31">
        <v>17.8</v>
      </c>
      <c r="D83" s="31">
        <v>18.5</v>
      </c>
      <c r="F83" s="31">
        <v>19</v>
      </c>
      <c r="G83" s="31">
        <v>19.3</v>
      </c>
      <c r="H83" s="31">
        <v>20.5</v>
      </c>
      <c r="I83" s="31">
        <v>21.8</v>
      </c>
      <c r="J83" s="31">
        <v>22.6</v>
      </c>
      <c r="K83" s="31">
        <v>23.7</v>
      </c>
      <c r="L83" s="31">
        <v>24.6</v>
      </c>
      <c r="M83" s="31">
        <v>24.7</v>
      </c>
    </row>
  </sheetData>
  <mergeCells count="2">
    <mergeCell ref="B62:D62"/>
    <mergeCell ref="B53:D53"/>
  </mergeCells>
  <pageMargins left="0.7" right="0.7" top="0.75" bottom="0.75" header="0.3" footer="0.3"/>
  <pageSetup paperSize="9" scale="37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I36"/>
  <sheetViews>
    <sheetView topLeftCell="A12" zoomScale="80" zoomScaleNormal="80" workbookViewId="0">
      <selection activeCell="A13" sqref="A13"/>
    </sheetView>
  </sheetViews>
  <sheetFormatPr defaultColWidth="8.7109375" defaultRowHeight="15"/>
  <cols>
    <col min="1" max="1" width="21.140625" style="31" customWidth="1"/>
    <col min="2" max="16384" width="8.7109375" style="31"/>
  </cols>
  <sheetData>
    <row r="1" spans="1:9" ht="14.45">
      <c r="B1" s="31">
        <v>2010</v>
      </c>
      <c r="C1" s="31">
        <v>2011</v>
      </c>
      <c r="D1" s="31">
        <v>2012</v>
      </c>
      <c r="E1" s="31">
        <v>2013</v>
      </c>
      <c r="F1" s="31">
        <v>2014</v>
      </c>
      <c r="G1" s="31">
        <v>2015</v>
      </c>
      <c r="H1" s="31">
        <v>2016</v>
      </c>
      <c r="I1" s="31">
        <v>2017</v>
      </c>
    </row>
    <row r="3" spans="1:9" ht="14.45">
      <c r="A3" s="31" t="s">
        <v>293</v>
      </c>
      <c r="B3" s="31">
        <v>9.1999999999999993</v>
      </c>
      <c r="C3" s="31">
        <v>9.8000000000000007</v>
      </c>
      <c r="D3" s="31">
        <v>10.4</v>
      </c>
      <c r="E3" s="31">
        <v>11.2</v>
      </c>
      <c r="F3" s="31">
        <v>11.4</v>
      </c>
      <c r="G3" s="31">
        <v>12.3</v>
      </c>
      <c r="H3" s="31">
        <v>13.5</v>
      </c>
      <c r="I3" s="31">
        <v>14.4</v>
      </c>
    </row>
    <row r="4" spans="1:9" ht="14.45">
      <c r="A4" s="31" t="s">
        <v>296</v>
      </c>
      <c r="B4" s="31">
        <v>21.3</v>
      </c>
      <c r="C4" s="31">
        <v>20.399999999999999</v>
      </c>
      <c r="D4" s="31">
        <v>22.3</v>
      </c>
      <c r="E4" s="31">
        <v>22.7</v>
      </c>
      <c r="F4" s="31">
        <v>24.3</v>
      </c>
      <c r="G4" s="31">
        <v>24.9</v>
      </c>
      <c r="H4" s="31">
        <v>26</v>
      </c>
      <c r="I4" s="31">
        <v>25.1</v>
      </c>
    </row>
    <row r="5" spans="1:9" ht="14.45">
      <c r="A5" s="31" t="s">
        <v>298</v>
      </c>
      <c r="B5" s="31">
        <v>16.2</v>
      </c>
      <c r="C5" s="31">
        <v>16.100000000000001</v>
      </c>
      <c r="D5" s="31">
        <v>16.600000000000001</v>
      </c>
      <c r="E5" s="31">
        <v>17.600000000000001</v>
      </c>
      <c r="F5" s="31">
        <v>18.399999999999999</v>
      </c>
      <c r="G5" s="31">
        <v>19.399999999999999</v>
      </c>
      <c r="H5" s="31">
        <v>20.3</v>
      </c>
      <c r="I5" s="31">
        <v>20</v>
      </c>
    </row>
    <row r="6" spans="1:9" ht="14.45">
      <c r="A6" s="31" t="s">
        <v>300</v>
      </c>
      <c r="B6" s="31">
        <v>20.9</v>
      </c>
      <c r="C6" s="31">
        <v>22.5</v>
      </c>
      <c r="D6" s="31">
        <v>24.3</v>
      </c>
      <c r="E6" s="31">
        <v>28.2</v>
      </c>
      <c r="F6" s="31">
        <v>27.7</v>
      </c>
      <c r="G6" s="31">
        <v>30</v>
      </c>
      <c r="H6" s="31">
        <v>29.8</v>
      </c>
      <c r="I6" s="31">
        <v>30.3</v>
      </c>
    </row>
    <row r="7" spans="1:9" ht="14.45">
      <c r="A7" s="31" t="s">
        <v>218</v>
      </c>
      <c r="B7" s="31">
        <v>32.6</v>
      </c>
      <c r="C7" s="31">
        <v>33.6</v>
      </c>
      <c r="D7" s="31">
        <v>35.299999999999997</v>
      </c>
      <c r="E7" s="31">
        <v>36.4</v>
      </c>
      <c r="F7" s="31">
        <v>37.6</v>
      </c>
      <c r="G7" s="31">
        <v>37.9</v>
      </c>
      <c r="H7" s="31">
        <v>39</v>
      </c>
      <c r="I7" s="31">
        <v>39.200000000000003</v>
      </c>
    </row>
    <row r="8" spans="1:9" ht="14.45">
      <c r="A8" s="31" t="s">
        <v>302</v>
      </c>
      <c r="B8" s="31">
        <v>19</v>
      </c>
      <c r="C8" s="31">
        <v>19.3</v>
      </c>
      <c r="D8" s="31">
        <v>20.5</v>
      </c>
      <c r="E8" s="31">
        <v>21.8</v>
      </c>
      <c r="F8" s="31">
        <v>22.6</v>
      </c>
      <c r="G8" s="31">
        <v>23.7</v>
      </c>
      <c r="H8" s="31">
        <v>24.6</v>
      </c>
      <c r="I8" s="31">
        <v>24.7</v>
      </c>
    </row>
    <row r="12" spans="1:9" ht="16.5">
      <c r="A12" s="1" t="s">
        <v>318</v>
      </c>
    </row>
    <row r="34" spans="1:1" ht="17.25">
      <c r="A34" s="1" t="s">
        <v>319</v>
      </c>
    </row>
    <row r="36" spans="1:1" ht="14.45">
      <c r="A36" s="1" t="s">
        <v>317</v>
      </c>
    </row>
  </sheetData>
  <pageMargins left="0.7" right="0.7" top="0.75" bottom="0.75" header="0.3" footer="0.3"/>
  <pageSetup paperSize="9" scale="88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25"/>
  <sheetViews>
    <sheetView zoomScale="80" zoomScaleNormal="80" workbookViewId="0">
      <selection activeCell="R16" sqref="R16"/>
    </sheetView>
  </sheetViews>
  <sheetFormatPr defaultColWidth="8.7109375" defaultRowHeight="12.75" customHeight="1"/>
  <cols>
    <col min="1" max="1" width="33.140625" style="7" customWidth="1"/>
    <col min="2" max="2" width="13.42578125" style="7" customWidth="1"/>
    <col min="3" max="5" width="8.140625" style="7" bestFit="1" customWidth="1"/>
    <col min="6" max="6" width="8.5703125" style="7" customWidth="1"/>
    <col min="7" max="7" width="2" style="7" customWidth="1"/>
    <col min="8" max="11" width="10.28515625" style="7" customWidth="1"/>
    <col min="12" max="16384" width="8.7109375" style="7"/>
  </cols>
  <sheetData>
    <row r="1" spans="1:12" ht="12.75" customHeight="1">
      <c r="A1" s="7" t="s">
        <v>320</v>
      </c>
    </row>
    <row r="2" spans="1:12" ht="12.75" customHeight="1">
      <c r="A2" s="226"/>
      <c r="B2" s="226"/>
    </row>
    <row r="3" spans="1:12" ht="12.75" customHeight="1">
      <c r="A3" s="241"/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63" t="s">
        <v>321</v>
      </c>
    </row>
    <row r="4" spans="1:12" ht="12.75" customHeight="1">
      <c r="B4" s="400" t="s">
        <v>58</v>
      </c>
      <c r="C4" s="400"/>
      <c r="D4" s="400"/>
      <c r="E4" s="400"/>
      <c r="F4" s="400"/>
      <c r="G4" s="227"/>
      <c r="H4" s="400" t="s">
        <v>322</v>
      </c>
      <c r="I4" s="400"/>
      <c r="J4" s="400"/>
      <c r="K4" s="400"/>
      <c r="L4" s="400"/>
    </row>
    <row r="5" spans="1:12" ht="24" customHeight="1">
      <c r="A5" s="242"/>
      <c r="B5" s="364">
        <v>2010</v>
      </c>
      <c r="C5" s="376">
        <v>2015</v>
      </c>
      <c r="D5" s="376">
        <v>2016</v>
      </c>
      <c r="E5" s="228">
        <v>2017</v>
      </c>
      <c r="F5" s="260" t="s">
        <v>39</v>
      </c>
      <c r="G5" s="261"/>
      <c r="H5" s="261">
        <v>2010</v>
      </c>
      <c r="I5" s="376">
        <v>2015</v>
      </c>
      <c r="J5" s="376">
        <v>2016</v>
      </c>
      <c r="K5" s="228">
        <v>2017</v>
      </c>
      <c r="L5" s="260" t="s">
        <v>39</v>
      </c>
    </row>
    <row r="6" spans="1:12" ht="12.75" customHeight="1">
      <c r="A6" s="7" t="s">
        <v>323</v>
      </c>
      <c r="B6" s="330">
        <v>23987.200000000001</v>
      </c>
      <c r="C6" s="331">
        <v>24814.2</v>
      </c>
      <c r="D6" s="331">
        <v>25069.3</v>
      </c>
      <c r="E6" s="331">
        <v>25719.200000000001</v>
      </c>
      <c r="F6" s="336">
        <f>(E6-D6)/D6*100</f>
        <v>2.5924138288663885</v>
      </c>
      <c r="G6" s="240"/>
      <c r="H6" s="262">
        <v>23987.200000000001</v>
      </c>
      <c r="I6" s="229">
        <v>23046.2</v>
      </c>
      <c r="J6" s="229">
        <v>23254.3</v>
      </c>
      <c r="K6" s="229">
        <v>23827.4</v>
      </c>
      <c r="L6" s="341">
        <f>(K6-J6)/J6*100</f>
        <v>2.4644904383275446</v>
      </c>
    </row>
    <row r="7" spans="1:12" ht="12.75" customHeight="1">
      <c r="A7" s="7" t="s">
        <v>324</v>
      </c>
      <c r="B7" s="330">
        <v>33527.699999999997</v>
      </c>
      <c r="C7" s="331">
        <v>34051.4</v>
      </c>
      <c r="D7" s="331">
        <v>33536.400000000001</v>
      </c>
      <c r="E7" s="331">
        <v>33986.300000000003</v>
      </c>
      <c r="F7" s="337">
        <f t="shared" ref="F7:F16" si="0">(E7-D7)/D7*100</f>
        <v>1.341527414987898</v>
      </c>
      <c r="G7" s="230"/>
      <c r="H7" s="262">
        <v>33527.699999999997</v>
      </c>
      <c r="I7" s="229">
        <v>31836.7</v>
      </c>
      <c r="J7" s="229">
        <v>31248.3</v>
      </c>
      <c r="K7" s="229">
        <v>31367.8</v>
      </c>
      <c r="L7" s="341">
        <f t="shared" ref="L7:L17" si="1">(K7-J7)/J7*100</f>
        <v>0.38242080369172082</v>
      </c>
    </row>
    <row r="8" spans="1:12" ht="12.75" customHeight="1">
      <c r="A8" s="7" t="s">
        <v>325</v>
      </c>
      <c r="B8" s="330">
        <v>10842.4</v>
      </c>
      <c r="C8" s="331">
        <v>10676.4</v>
      </c>
      <c r="D8" s="331">
        <v>11278</v>
      </c>
      <c r="E8" s="331">
        <v>11483.7</v>
      </c>
      <c r="F8" s="337">
        <f t="shared" si="0"/>
        <v>1.8239049476857665</v>
      </c>
      <c r="G8" s="230"/>
      <c r="H8" s="262">
        <v>10842.4</v>
      </c>
      <c r="I8" s="229">
        <v>9474.5</v>
      </c>
      <c r="J8" s="229">
        <v>9805.7000000000007</v>
      </c>
      <c r="K8" s="229">
        <v>9847.1</v>
      </c>
      <c r="L8" s="341">
        <f t="shared" si="1"/>
        <v>0.42220341230100489</v>
      </c>
    </row>
    <row r="9" spans="1:12" ht="12.75" customHeight="1">
      <c r="A9" s="7" t="s">
        <v>326</v>
      </c>
      <c r="B9" s="330">
        <v>18656.7</v>
      </c>
      <c r="C9" s="331">
        <v>19398.7</v>
      </c>
      <c r="D9" s="331">
        <v>19255.5</v>
      </c>
      <c r="E9" s="331">
        <v>19597.8</v>
      </c>
      <c r="F9" s="337">
        <f t="shared" si="0"/>
        <v>1.77767391135</v>
      </c>
      <c r="G9" s="230"/>
      <c r="H9" s="262">
        <v>18656.7</v>
      </c>
      <c r="I9" s="229">
        <v>17965.2</v>
      </c>
      <c r="J9" s="229">
        <v>17976.900000000001</v>
      </c>
      <c r="K9" s="229">
        <v>18105.8</v>
      </c>
      <c r="L9" s="341">
        <f t="shared" si="1"/>
        <v>0.71703130128107628</v>
      </c>
    </row>
    <row r="10" spans="1:12" ht="12.75" customHeight="1">
      <c r="A10" s="7" t="s">
        <v>327</v>
      </c>
      <c r="B10" s="330">
        <v>4921</v>
      </c>
      <c r="C10" s="331">
        <v>4793.8999999999996</v>
      </c>
      <c r="D10" s="331">
        <v>4986.8999999999996</v>
      </c>
      <c r="E10" s="331">
        <v>5262</v>
      </c>
      <c r="F10" s="337">
        <f t="shared" si="0"/>
        <v>5.5164531071407161</v>
      </c>
      <c r="G10" s="230"/>
      <c r="H10" s="262">
        <v>4921</v>
      </c>
      <c r="I10" s="229">
        <v>4345</v>
      </c>
      <c r="J10" s="229">
        <v>4444.7</v>
      </c>
      <c r="K10" s="229">
        <v>4566.3</v>
      </c>
      <c r="L10" s="341">
        <f t="shared" si="1"/>
        <v>2.7358426890453882</v>
      </c>
    </row>
    <row r="11" spans="1:12" ht="12.75" customHeight="1">
      <c r="A11" s="7" t="s">
        <v>328</v>
      </c>
      <c r="B11" s="330">
        <v>12248.5</v>
      </c>
      <c r="C11" s="331">
        <v>12596.4</v>
      </c>
      <c r="D11" s="331">
        <v>12970.1</v>
      </c>
      <c r="E11" s="331">
        <v>13189.6</v>
      </c>
      <c r="F11" s="337">
        <f t="shared" si="0"/>
        <v>1.6923539525524092</v>
      </c>
      <c r="G11" s="230"/>
      <c r="H11" s="262">
        <v>12248.5</v>
      </c>
      <c r="I11" s="229">
        <v>11446.5</v>
      </c>
      <c r="J11" s="229">
        <v>11553.4</v>
      </c>
      <c r="K11" s="229">
        <v>11183.3</v>
      </c>
      <c r="L11" s="341">
        <f t="shared" si="1"/>
        <v>-3.2033860162376477</v>
      </c>
    </row>
    <row r="12" spans="1:12" ht="12.75" customHeight="1">
      <c r="A12" s="7" t="s">
        <v>329</v>
      </c>
      <c r="B12" s="330">
        <v>18443.3</v>
      </c>
      <c r="C12" s="331">
        <v>18985.3</v>
      </c>
      <c r="D12" s="331">
        <v>19396</v>
      </c>
      <c r="E12" s="331">
        <v>19916.599999999999</v>
      </c>
      <c r="F12" s="337">
        <f t="shared" si="0"/>
        <v>2.6840585687770599</v>
      </c>
      <c r="G12" s="230"/>
      <c r="H12" s="262">
        <v>18443.3</v>
      </c>
      <c r="I12" s="229">
        <v>17084.400000000001</v>
      </c>
      <c r="J12" s="229">
        <v>17798.7</v>
      </c>
      <c r="K12" s="229">
        <v>17199.3</v>
      </c>
      <c r="L12" s="341">
        <f t="shared" si="1"/>
        <v>-3.3676616831566433</v>
      </c>
    </row>
    <row r="13" spans="1:12" ht="12.75" customHeight="1">
      <c r="A13" s="7" t="s">
        <v>330</v>
      </c>
      <c r="B13" s="330">
        <v>6055.9</v>
      </c>
      <c r="C13" s="331">
        <v>6314.2</v>
      </c>
      <c r="D13" s="331">
        <v>6454.5</v>
      </c>
      <c r="E13" s="331">
        <v>6658.9</v>
      </c>
      <c r="F13" s="337">
        <f t="shared" si="0"/>
        <v>3.1667828646680549</v>
      </c>
      <c r="G13" s="230"/>
      <c r="H13" s="262">
        <v>6055.9</v>
      </c>
      <c r="I13" s="229">
        <v>5748.5</v>
      </c>
      <c r="J13" s="229">
        <v>5889.9</v>
      </c>
      <c r="K13" s="229">
        <v>6054</v>
      </c>
      <c r="L13" s="341">
        <f t="shared" si="1"/>
        <v>2.786125401110382</v>
      </c>
    </row>
    <row r="14" spans="1:12" ht="12.95" customHeight="1">
      <c r="A14" s="7" t="s">
        <v>331</v>
      </c>
      <c r="B14" s="330">
        <v>2656.9</v>
      </c>
      <c r="C14" s="331">
        <v>2771.2</v>
      </c>
      <c r="D14" s="331">
        <v>2897.6</v>
      </c>
      <c r="E14" s="331">
        <v>2945</v>
      </c>
      <c r="F14" s="337">
        <f t="shared" si="0"/>
        <v>1.635836554389843</v>
      </c>
      <c r="G14" s="230"/>
      <c r="H14" s="262">
        <v>2656.9</v>
      </c>
      <c r="I14" s="229">
        <v>2604.1</v>
      </c>
      <c r="J14" s="229">
        <v>2722.3</v>
      </c>
      <c r="K14" s="229">
        <v>2761.3</v>
      </c>
      <c r="L14" s="341">
        <f t="shared" si="1"/>
        <v>1.4326121294493626</v>
      </c>
    </row>
    <row r="15" spans="1:12" ht="12.75" customHeight="1">
      <c r="A15" s="7" t="s">
        <v>332</v>
      </c>
      <c r="B15" s="330">
        <v>3771.9</v>
      </c>
      <c r="C15" s="332">
        <v>4079.7</v>
      </c>
      <c r="D15" s="332">
        <v>4273.8999999999996</v>
      </c>
      <c r="E15" s="332">
        <v>4520</v>
      </c>
      <c r="F15" s="338">
        <f t="shared" si="0"/>
        <v>5.7582067900512506</v>
      </c>
      <c r="G15" s="243"/>
      <c r="H15" s="262">
        <v>3771.9</v>
      </c>
      <c r="I15" s="239">
        <v>3449.7</v>
      </c>
      <c r="J15" s="239">
        <v>3619.1</v>
      </c>
      <c r="K15" s="239">
        <v>3798.1</v>
      </c>
      <c r="L15" s="341">
        <f t="shared" si="1"/>
        <v>4.945981045011191</v>
      </c>
    </row>
    <row r="16" spans="1:12" ht="12.75" customHeight="1">
      <c r="A16" s="233" t="s">
        <v>333</v>
      </c>
      <c r="B16" s="330">
        <v>7049.9</v>
      </c>
      <c r="C16" s="333">
        <v>7080</v>
      </c>
      <c r="D16" s="333">
        <v>7182.4</v>
      </c>
      <c r="E16" s="333">
        <v>7494.4</v>
      </c>
      <c r="F16" s="339">
        <f t="shared" si="0"/>
        <v>4.343951882379149</v>
      </c>
      <c r="G16" s="245"/>
      <c r="H16" s="262">
        <v>7049.9</v>
      </c>
      <c r="I16" s="244">
        <v>6734.3</v>
      </c>
      <c r="J16" s="244">
        <v>6856.1</v>
      </c>
      <c r="K16" s="244">
        <v>7167</v>
      </c>
      <c r="L16" s="341">
        <f t="shared" si="1"/>
        <v>4.5346479777132718</v>
      </c>
    </row>
    <row r="17" spans="1:12" ht="12.75" customHeight="1">
      <c r="A17" s="326" t="s">
        <v>334</v>
      </c>
      <c r="B17" s="334">
        <v>142161.5</v>
      </c>
      <c r="C17" s="335">
        <v>145561.5</v>
      </c>
      <c r="D17" s="335">
        <v>147300.70000000001</v>
      </c>
      <c r="E17" s="335">
        <v>150773.70000000001</v>
      </c>
      <c r="F17" s="340">
        <f>(E17-D17)/D17*100</f>
        <v>2.3577620472950906</v>
      </c>
      <c r="G17" s="328"/>
      <c r="H17" s="329">
        <v>142161.5</v>
      </c>
      <c r="I17" s="327">
        <v>133769.9</v>
      </c>
      <c r="J17" s="327">
        <v>135251.1</v>
      </c>
      <c r="K17" s="327">
        <v>135946.79999999999</v>
      </c>
      <c r="L17" s="342">
        <f t="shared" si="1"/>
        <v>0.51437659287058113</v>
      </c>
    </row>
    <row r="18" spans="1:12" ht="12.75" customHeight="1">
      <c r="A18" s="233"/>
      <c r="B18" s="233"/>
      <c r="C18" s="234"/>
      <c r="D18" s="234"/>
      <c r="E18" s="234"/>
      <c r="F18" s="235"/>
      <c r="G18" s="235"/>
      <c r="H18" s="235"/>
      <c r="I18" s="234"/>
      <c r="J18" s="234"/>
      <c r="K18" s="234"/>
      <c r="L18" s="259"/>
    </row>
    <row r="19" spans="1:12" ht="12.75" customHeight="1">
      <c r="A19" s="236" t="s">
        <v>335</v>
      </c>
      <c r="B19" s="236"/>
      <c r="C19" s="234"/>
      <c r="D19" s="234"/>
      <c r="E19" s="234"/>
      <c r="F19" s="235"/>
      <c r="G19" s="235"/>
      <c r="H19" s="235"/>
      <c r="I19" s="234"/>
      <c r="J19" s="234"/>
      <c r="K19" s="234"/>
      <c r="L19" s="231"/>
    </row>
    <row r="20" spans="1:12" ht="12.75" customHeight="1">
      <c r="B20" s="236"/>
    </row>
    <row r="21" spans="1:12" ht="12.75" customHeight="1">
      <c r="A21" s="236" t="s">
        <v>336</v>
      </c>
      <c r="I21" s="237"/>
      <c r="J21" s="237"/>
      <c r="K21" s="237"/>
      <c r="L21" s="128"/>
    </row>
    <row r="22" spans="1:12" ht="12.75" customHeight="1">
      <c r="C22" s="238"/>
      <c r="D22" s="238"/>
      <c r="E22" s="238"/>
      <c r="L22" s="128"/>
    </row>
    <row r="23" spans="1:12" ht="12.75" customHeight="1">
      <c r="C23" s="237"/>
      <c r="D23" s="237"/>
      <c r="E23" s="237"/>
      <c r="I23" s="237"/>
      <c r="J23" s="237"/>
      <c r="K23" s="237"/>
      <c r="L23" s="232"/>
    </row>
    <row r="24" spans="1:12" ht="12.75" customHeight="1">
      <c r="C24" s="239"/>
      <c r="D24" s="239"/>
      <c r="E24" s="239"/>
      <c r="I24" s="128"/>
      <c r="J24" s="128"/>
      <c r="K24" s="128"/>
      <c r="L24" s="128"/>
    </row>
    <row r="25" spans="1:12" ht="12.75" customHeight="1">
      <c r="C25" s="237"/>
      <c r="D25" s="237"/>
      <c r="E25" s="237"/>
    </row>
  </sheetData>
  <mergeCells count="2">
    <mergeCell ref="H4:L4"/>
    <mergeCell ref="B4:F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BK20"/>
  <sheetViews>
    <sheetView zoomScale="90" zoomScaleNormal="90" workbookViewId="0">
      <selection activeCell="M7" sqref="M7"/>
    </sheetView>
  </sheetViews>
  <sheetFormatPr defaultColWidth="9.140625" defaultRowHeight="12.75"/>
  <cols>
    <col min="1" max="1" width="37" style="7" customWidth="1"/>
    <col min="2" max="12" width="8.28515625" style="7" customWidth="1"/>
    <col min="13" max="13" width="7.7109375" style="7" customWidth="1"/>
    <col min="14" max="63" width="9.140625" style="128"/>
    <col min="64" max="16384" width="9.140625" style="7"/>
  </cols>
  <sheetData>
    <row r="1" spans="1:13" ht="12.95">
      <c r="A1" s="350" t="s">
        <v>337</v>
      </c>
      <c r="I1" s="226"/>
    </row>
    <row r="2" spans="1:13" ht="12.95" customHeight="1">
      <c r="A2" s="248"/>
      <c r="C2" s="258"/>
    </row>
    <row r="3" spans="1:13" ht="12.95">
      <c r="A3" s="301"/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</row>
    <row r="4" spans="1:13" ht="12.95">
      <c r="A4" s="300"/>
      <c r="B4" s="401" t="s">
        <v>338</v>
      </c>
      <c r="C4" s="401"/>
      <c r="D4" s="401" t="s">
        <v>339</v>
      </c>
      <c r="E4" s="401"/>
      <c r="F4" s="401" t="s">
        <v>122</v>
      </c>
      <c r="G4" s="401"/>
      <c r="H4" s="401" t="s">
        <v>340</v>
      </c>
      <c r="I4" s="401"/>
      <c r="J4" s="401" t="s">
        <v>341</v>
      </c>
      <c r="K4" s="401"/>
      <c r="L4" s="401" t="s">
        <v>15</v>
      </c>
      <c r="M4" s="401"/>
    </row>
    <row r="5" spans="1:13" ht="26.1">
      <c r="A5" s="302"/>
      <c r="B5" s="303">
        <v>2017</v>
      </c>
      <c r="C5" s="304" t="s">
        <v>39</v>
      </c>
      <c r="D5" s="303">
        <v>2017</v>
      </c>
      <c r="E5" s="304" t="s">
        <v>39</v>
      </c>
      <c r="F5" s="303">
        <v>2017</v>
      </c>
      <c r="G5" s="304" t="s">
        <v>39</v>
      </c>
      <c r="H5" s="303">
        <v>2017</v>
      </c>
      <c r="I5" s="304" t="s">
        <v>39</v>
      </c>
      <c r="J5" s="303">
        <v>2017</v>
      </c>
      <c r="K5" s="304" t="s">
        <v>39</v>
      </c>
      <c r="L5" s="303">
        <v>2017</v>
      </c>
      <c r="M5" s="304" t="s">
        <v>39</v>
      </c>
    </row>
    <row r="6" spans="1:13" ht="12.95">
      <c r="A6" s="250" t="s">
        <v>342</v>
      </c>
      <c r="B6" s="249">
        <v>80.06</v>
      </c>
      <c r="C6" s="343">
        <v>-0.19945150835202768</v>
      </c>
      <c r="D6" s="249">
        <v>77.86</v>
      </c>
      <c r="E6" s="343">
        <v>1.9109947643978973</v>
      </c>
      <c r="F6" s="249">
        <v>73.64</v>
      </c>
      <c r="G6" s="343">
        <v>1.8111433706622457</v>
      </c>
      <c r="H6" s="249">
        <v>71.67</v>
      </c>
      <c r="I6" s="343">
        <v>-0.40300166759309625</v>
      </c>
      <c r="J6" s="249">
        <v>70.959999999999994</v>
      </c>
      <c r="K6" s="343">
        <v>0.2968197879858569</v>
      </c>
      <c r="L6" s="249">
        <v>75.569999999999993</v>
      </c>
      <c r="M6" s="343">
        <v>0.62583222370172953</v>
      </c>
    </row>
    <row r="7" spans="1:13" ht="12.95">
      <c r="A7" s="250" t="s">
        <v>343</v>
      </c>
      <c r="B7" s="249">
        <v>94.09</v>
      </c>
      <c r="C7" s="343">
        <v>-3.6949846468781979</v>
      </c>
      <c r="D7" s="249">
        <v>84.69</v>
      </c>
      <c r="E7" s="343">
        <v>1.5345881788754361</v>
      </c>
      <c r="F7" s="249">
        <v>92.82</v>
      </c>
      <c r="G7" s="343">
        <v>1.4869888475836426</v>
      </c>
      <c r="H7" s="249">
        <v>103.74</v>
      </c>
      <c r="I7" s="343">
        <v>4.9468892261001525</v>
      </c>
      <c r="J7" s="249">
        <v>91.71</v>
      </c>
      <c r="K7" s="343">
        <v>-3.0754597336715395</v>
      </c>
      <c r="L7" s="249">
        <v>93.77</v>
      </c>
      <c r="M7" s="343">
        <v>0.25660215973483896</v>
      </c>
    </row>
    <row r="8" spans="1:13" ht="12.95">
      <c r="A8" s="250" t="s">
        <v>344</v>
      </c>
      <c r="B8" s="249">
        <v>35.08</v>
      </c>
      <c r="C8" s="343">
        <v>-1.1273957158962757</v>
      </c>
      <c r="D8" s="249">
        <v>34.67</v>
      </c>
      <c r="E8" s="343">
        <v>-0.63055316709658593</v>
      </c>
      <c r="F8" s="249">
        <v>41.41</v>
      </c>
      <c r="G8" s="343">
        <v>5.9892500639877051</v>
      </c>
      <c r="H8" s="249">
        <v>46.37</v>
      </c>
      <c r="I8" s="343">
        <v>-4.4114615543186986</v>
      </c>
      <c r="J8" s="249">
        <v>41.5</v>
      </c>
      <c r="K8" s="343">
        <v>-7.0548712206047002</v>
      </c>
      <c r="L8" s="249">
        <v>39.369999999999997</v>
      </c>
      <c r="M8" s="343">
        <v>-1.1549083605322643</v>
      </c>
    </row>
    <row r="9" spans="1:13" ht="12.95">
      <c r="A9" s="250" t="s">
        <v>345</v>
      </c>
      <c r="B9" s="249">
        <v>61.24</v>
      </c>
      <c r="C9" s="343">
        <v>0.82318077049720118</v>
      </c>
      <c r="D9" s="249">
        <v>60.55</v>
      </c>
      <c r="E9" s="343">
        <v>4.0020611473720349</v>
      </c>
      <c r="F9" s="249">
        <v>56.25</v>
      </c>
      <c r="G9" s="343">
        <v>1.096333572969086</v>
      </c>
      <c r="H9" s="249">
        <v>58.76</v>
      </c>
      <c r="I9" s="343">
        <v>1.3103448275862035</v>
      </c>
      <c r="J9" s="249">
        <v>49.02</v>
      </c>
      <c r="K9" s="343">
        <v>-3.465931469082312</v>
      </c>
      <c r="L9" s="249">
        <v>58.26</v>
      </c>
      <c r="M9" s="343">
        <v>1.2161223071577409</v>
      </c>
    </row>
    <row r="10" spans="1:13" ht="12.95">
      <c r="A10" s="250" t="s">
        <v>346</v>
      </c>
      <c r="B10" s="249">
        <v>16.55</v>
      </c>
      <c r="C10" s="343">
        <v>-1.7804154302670665</v>
      </c>
      <c r="D10" s="249">
        <v>15.58</v>
      </c>
      <c r="E10" s="343">
        <v>6.932052161976662</v>
      </c>
      <c r="F10" s="249">
        <v>17.02</v>
      </c>
      <c r="G10" s="343">
        <v>12.491738268341036</v>
      </c>
      <c r="H10" s="249">
        <v>19.47</v>
      </c>
      <c r="I10" s="343">
        <v>17.999999999999993</v>
      </c>
      <c r="J10" s="249">
        <v>18.38</v>
      </c>
      <c r="K10" s="343">
        <v>36.24907338769458</v>
      </c>
      <c r="L10" s="249">
        <v>17.27</v>
      </c>
      <c r="M10" s="343">
        <v>10.563380281690144</v>
      </c>
    </row>
    <row r="11" spans="1:13" ht="12.95">
      <c r="A11" s="250" t="s">
        <v>347</v>
      </c>
      <c r="B11" s="249">
        <v>46.84</v>
      </c>
      <c r="C11" s="343">
        <v>7.2589878635218721</v>
      </c>
      <c r="D11" s="249">
        <v>45.86</v>
      </c>
      <c r="E11" s="343">
        <v>4.1562570974335644</v>
      </c>
      <c r="F11" s="249">
        <v>43.33</v>
      </c>
      <c r="G11" s="343">
        <v>6.0709914320685359</v>
      </c>
      <c r="H11" s="249">
        <v>38.9</v>
      </c>
      <c r="I11" s="343">
        <v>-2.9925187032419021</v>
      </c>
      <c r="J11" s="249">
        <v>37.67</v>
      </c>
      <c r="K11" s="343">
        <v>1.4543495825478026</v>
      </c>
      <c r="L11" s="249">
        <v>43.28</v>
      </c>
      <c r="M11" s="343">
        <v>3.7640853512347165</v>
      </c>
    </row>
    <row r="12" spans="1:13" ht="12.95">
      <c r="A12" s="250" t="s">
        <v>348</v>
      </c>
      <c r="B12" s="249">
        <v>66.28</v>
      </c>
      <c r="C12" s="343">
        <v>5.8278780137314365</v>
      </c>
      <c r="D12" s="249">
        <v>61.25</v>
      </c>
      <c r="E12" s="343">
        <v>3.8487622923024807</v>
      </c>
      <c r="F12" s="249">
        <v>64.28</v>
      </c>
      <c r="G12" s="343">
        <v>10.713055459869098</v>
      </c>
      <c r="H12" s="249">
        <v>63.17</v>
      </c>
      <c r="I12" s="343">
        <v>-2.0620155038759664</v>
      </c>
      <c r="J12" s="249">
        <v>56.33</v>
      </c>
      <c r="K12" s="343">
        <v>1.3858891288696833</v>
      </c>
      <c r="L12" s="249">
        <v>63.17</v>
      </c>
      <c r="M12" s="343">
        <v>4.2065324975255765</v>
      </c>
    </row>
    <row r="13" spans="1:13" ht="26.1">
      <c r="A13" s="250" t="s">
        <v>349</v>
      </c>
      <c r="B13" s="249">
        <v>22.06</v>
      </c>
      <c r="C13" s="343">
        <v>3.4709193245778538</v>
      </c>
      <c r="D13" s="249">
        <v>20.96</v>
      </c>
      <c r="E13" s="343">
        <v>5.6984367120524588</v>
      </c>
      <c r="F13" s="249">
        <v>19.29</v>
      </c>
      <c r="G13" s="343">
        <v>11.761297798377738</v>
      </c>
      <c r="H13" s="249">
        <v>17.329999999999998</v>
      </c>
      <c r="I13" s="343">
        <v>-6.6271551724137954</v>
      </c>
      <c r="J13" s="249">
        <v>16.28</v>
      </c>
      <c r="K13" s="343">
        <v>0.18461538461539162</v>
      </c>
      <c r="L13" s="249">
        <v>19.670000000000002</v>
      </c>
      <c r="M13" s="343">
        <v>3.1463030938647165</v>
      </c>
    </row>
    <row r="14" spans="1:13" ht="30" customHeight="1">
      <c r="A14" s="250" t="s">
        <v>350</v>
      </c>
      <c r="B14" s="249">
        <v>12.84</v>
      </c>
      <c r="C14" s="343">
        <v>-12.235133287764873</v>
      </c>
      <c r="D14" s="249">
        <v>11.43</v>
      </c>
      <c r="E14" s="343">
        <v>7.7285579641847342</v>
      </c>
      <c r="F14" s="249">
        <v>8.89</v>
      </c>
      <c r="G14" s="343">
        <v>-4.6137339055793962</v>
      </c>
      <c r="H14" s="249">
        <v>8.8000000000000007</v>
      </c>
      <c r="I14" s="343">
        <v>-10.020449897750499</v>
      </c>
      <c r="J14" s="249">
        <v>8.3699999999999992</v>
      </c>
      <c r="K14" s="343">
        <v>11.303191489361698</v>
      </c>
      <c r="L14" s="249">
        <v>10.42</v>
      </c>
      <c r="M14" s="343">
        <v>-5.0136736554238892</v>
      </c>
    </row>
    <row r="15" spans="1:13">
      <c r="A15" s="250" t="s">
        <v>351</v>
      </c>
      <c r="B15" s="249">
        <v>14.95</v>
      </c>
      <c r="C15" s="343">
        <v>11.069836552748873</v>
      </c>
      <c r="D15" s="249">
        <v>13.36</v>
      </c>
      <c r="E15" s="343">
        <v>2.9275808936825807</v>
      </c>
      <c r="F15" s="249">
        <v>12.96</v>
      </c>
      <c r="G15" s="343">
        <v>3.0206677265500854</v>
      </c>
      <c r="H15" s="249">
        <v>14.07</v>
      </c>
      <c r="I15" s="343">
        <v>3.3798677443056637</v>
      </c>
      <c r="J15" s="249">
        <v>13.56</v>
      </c>
      <c r="K15" s="343">
        <v>12.344656172328088</v>
      </c>
      <c r="L15" s="249">
        <v>13.9</v>
      </c>
      <c r="M15" s="343">
        <v>6.3504208110175986</v>
      </c>
    </row>
    <row r="16" spans="1:13" ht="26.1">
      <c r="A16" s="250" t="s">
        <v>352</v>
      </c>
      <c r="B16" s="249">
        <v>22.99</v>
      </c>
      <c r="C16" s="343">
        <v>4.9771689497716887</v>
      </c>
      <c r="D16" s="249">
        <v>20.34</v>
      </c>
      <c r="E16" s="343">
        <v>7.109004739336501</v>
      </c>
      <c r="F16" s="249">
        <v>21.88</v>
      </c>
      <c r="G16" s="343">
        <v>12.032770097286214</v>
      </c>
      <c r="H16" s="249">
        <v>22.9</v>
      </c>
      <c r="I16" s="343">
        <v>12.035225048923664</v>
      </c>
      <c r="J16" s="249">
        <v>25.11</v>
      </c>
      <c r="K16" s="343">
        <v>3.9840637450191271E-2</v>
      </c>
      <c r="L16" s="249">
        <v>22.45</v>
      </c>
      <c r="M16" s="343">
        <v>7.5706756109247637</v>
      </c>
    </row>
    <row r="17" spans="1:13" ht="26.1">
      <c r="A17" s="251" t="s">
        <v>353</v>
      </c>
      <c r="B17" s="252">
        <v>473</v>
      </c>
      <c r="C17" s="344">
        <v>0.93685311252908587</v>
      </c>
      <c r="D17" s="252">
        <v>446.57</v>
      </c>
      <c r="E17" s="344">
        <v>3.1553902658751167</v>
      </c>
      <c r="F17" s="253">
        <v>451.8</v>
      </c>
      <c r="G17" s="344">
        <v>4.7631194490179167</v>
      </c>
      <c r="H17" s="252">
        <v>465.16</v>
      </c>
      <c r="I17" s="344">
        <v>0.94398993077407667</v>
      </c>
      <c r="J17" s="252">
        <v>428.88</v>
      </c>
      <c r="K17" s="344">
        <v>0.22668318104273572</v>
      </c>
      <c r="L17" s="252">
        <v>457.12</v>
      </c>
      <c r="M17" s="344">
        <v>2.044825430842045</v>
      </c>
    </row>
    <row r="18" spans="1:13" ht="14.45">
      <c r="A18" s="305" t="s">
        <v>354</v>
      </c>
      <c r="B18" s="306">
        <v>2874.77</v>
      </c>
      <c r="C18" s="345">
        <v>1.256384065372832</v>
      </c>
      <c r="D18" s="306">
        <v>2843.85</v>
      </c>
      <c r="E18" s="345">
        <v>1.3344498289623652</v>
      </c>
      <c r="F18" s="306">
        <v>2678.71</v>
      </c>
      <c r="G18" s="345">
        <v>2.5363164845260284</v>
      </c>
      <c r="H18" s="306">
        <v>2071.2199999999998</v>
      </c>
      <c r="I18" s="345">
        <v>0.975029494642213</v>
      </c>
      <c r="J18" s="306">
        <v>1982.88</v>
      </c>
      <c r="K18" s="345">
        <v>2.0903268323825679</v>
      </c>
      <c r="L18" s="306">
        <v>2563.94</v>
      </c>
      <c r="M18" s="345">
        <v>1.5671174704283801</v>
      </c>
    </row>
    <row r="19" spans="1:13" ht="12.95">
      <c r="A19" s="254"/>
      <c r="B19" s="255"/>
      <c r="C19" s="252"/>
      <c r="D19" s="255"/>
      <c r="E19" s="252"/>
      <c r="F19" s="255"/>
      <c r="G19" s="252"/>
      <c r="H19" s="255"/>
      <c r="I19" s="252"/>
      <c r="J19" s="255"/>
      <c r="K19" s="252"/>
      <c r="L19" s="255"/>
      <c r="M19" s="252"/>
    </row>
    <row r="20" spans="1:13" ht="12.95">
      <c r="A20" s="256" t="s">
        <v>125</v>
      </c>
      <c r="B20" s="255"/>
      <c r="C20" s="252"/>
      <c r="D20" s="255"/>
      <c r="E20" s="252"/>
      <c r="F20" s="255"/>
      <c r="G20" s="252"/>
      <c r="H20" s="255"/>
      <c r="I20" s="252"/>
      <c r="J20" s="255"/>
      <c r="K20" s="252"/>
      <c r="L20" s="255"/>
      <c r="M20" s="252"/>
    </row>
  </sheetData>
  <mergeCells count="6">
    <mergeCell ref="L4:M4"/>
    <mergeCell ref="B4:C4"/>
    <mergeCell ref="D4:E4"/>
    <mergeCell ref="F4:G4"/>
    <mergeCell ref="H4:I4"/>
    <mergeCell ref="J4:K4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D52"/>
  <sheetViews>
    <sheetView topLeftCell="A25" zoomScale="120" zoomScaleNormal="120" workbookViewId="0">
      <selection activeCell="L36" sqref="L36"/>
    </sheetView>
  </sheetViews>
  <sheetFormatPr defaultColWidth="8.7109375" defaultRowHeight="12.75" customHeight="1"/>
  <cols>
    <col min="1" max="1" width="12.140625" style="7" bestFit="1" customWidth="1"/>
    <col min="2" max="2" width="10.5703125" style="7" bestFit="1" customWidth="1"/>
    <col min="3" max="3" width="10.7109375" style="7" bestFit="1" customWidth="1"/>
    <col min="4" max="4" width="6.85546875" style="7" bestFit="1" customWidth="1"/>
    <col min="5" max="10" width="6.85546875" style="7" customWidth="1"/>
    <col min="11" max="12" width="8.7109375" style="7"/>
    <col min="13" max="13" width="10.85546875" style="7" customWidth="1"/>
    <col min="14" max="16384" width="8.7109375" style="7"/>
  </cols>
  <sheetData>
    <row r="1" spans="1:4" ht="12.75" customHeight="1">
      <c r="A1" s="7" t="s">
        <v>355</v>
      </c>
      <c r="B1" s="7" t="s">
        <v>356</v>
      </c>
      <c r="C1" s="7" t="s">
        <v>357</v>
      </c>
      <c r="D1" s="7" t="s">
        <v>358</v>
      </c>
    </row>
    <row r="2" spans="1:4" ht="12.75" customHeight="1">
      <c r="A2" s="246" t="s">
        <v>147</v>
      </c>
      <c r="B2" s="7" t="s">
        <v>359</v>
      </c>
      <c r="C2" s="7">
        <v>0.9</v>
      </c>
      <c r="D2" s="7">
        <v>1</v>
      </c>
    </row>
    <row r="3" spans="1:4" ht="12.75" customHeight="1">
      <c r="A3" s="246" t="s">
        <v>360</v>
      </c>
      <c r="B3" s="7" t="s">
        <v>359</v>
      </c>
      <c r="C3" s="7">
        <v>0.9</v>
      </c>
      <c r="D3" s="7">
        <v>1</v>
      </c>
    </row>
    <row r="4" spans="1:4" ht="12.75" customHeight="1">
      <c r="A4" s="246" t="s">
        <v>149</v>
      </c>
      <c r="B4" s="7" t="s">
        <v>359</v>
      </c>
      <c r="C4" s="7">
        <v>0.9</v>
      </c>
      <c r="D4" s="7">
        <v>1</v>
      </c>
    </row>
    <row r="5" spans="1:4" ht="12.75" customHeight="1">
      <c r="A5" s="246" t="s">
        <v>150</v>
      </c>
      <c r="B5" s="7" t="s">
        <v>359</v>
      </c>
      <c r="C5" s="7">
        <v>0.9</v>
      </c>
      <c r="D5" s="7">
        <v>1</v>
      </c>
    </row>
    <row r="6" spans="1:4" ht="12.75" customHeight="1">
      <c r="A6" s="247" t="s">
        <v>151</v>
      </c>
      <c r="B6" s="7" t="s">
        <v>361</v>
      </c>
      <c r="C6" s="7">
        <v>3.2</v>
      </c>
      <c r="D6" s="7">
        <v>2</v>
      </c>
    </row>
    <row r="7" spans="1:4" ht="12.75" customHeight="1">
      <c r="A7" s="246" t="s">
        <v>152</v>
      </c>
      <c r="B7" s="7" t="s">
        <v>361</v>
      </c>
      <c r="C7" s="7">
        <v>3.2</v>
      </c>
      <c r="D7" s="7">
        <v>2</v>
      </c>
    </row>
    <row r="8" spans="1:4" ht="12.75" customHeight="1">
      <c r="A8" s="246" t="s">
        <v>362</v>
      </c>
      <c r="B8" s="7" t="s">
        <v>361</v>
      </c>
      <c r="C8" s="7">
        <v>3.2</v>
      </c>
      <c r="D8" s="7">
        <v>2</v>
      </c>
    </row>
    <row r="9" spans="1:4" ht="12.75" customHeight="1">
      <c r="A9" s="246" t="s">
        <v>154</v>
      </c>
      <c r="B9" s="7" t="s">
        <v>361</v>
      </c>
      <c r="C9" s="7">
        <v>3.2</v>
      </c>
      <c r="D9" s="7">
        <v>2</v>
      </c>
    </row>
    <row r="10" spans="1:4" ht="12.75" customHeight="1">
      <c r="A10" s="246" t="s">
        <v>155</v>
      </c>
      <c r="B10" s="7" t="s">
        <v>363</v>
      </c>
      <c r="C10" s="7">
        <v>4.8</v>
      </c>
      <c r="D10" s="7">
        <v>3</v>
      </c>
    </row>
    <row r="11" spans="1:4" ht="12.75" customHeight="1">
      <c r="A11" s="246" t="s">
        <v>156</v>
      </c>
      <c r="B11" s="7" t="s">
        <v>363</v>
      </c>
      <c r="C11" s="7">
        <v>4.8</v>
      </c>
      <c r="D11" s="7">
        <v>3</v>
      </c>
    </row>
    <row r="12" spans="1:4" ht="12.75" customHeight="1">
      <c r="A12" s="246" t="s">
        <v>157</v>
      </c>
      <c r="B12" s="7" t="s">
        <v>363</v>
      </c>
      <c r="C12" s="7">
        <v>4.8</v>
      </c>
      <c r="D12" s="7">
        <v>3</v>
      </c>
    </row>
    <row r="13" spans="1:4" ht="12.75" customHeight="1">
      <c r="A13" s="246" t="s">
        <v>158</v>
      </c>
      <c r="B13" s="7" t="s">
        <v>363</v>
      </c>
      <c r="C13" s="7">
        <v>4.8</v>
      </c>
      <c r="D13" s="7">
        <v>3</v>
      </c>
    </row>
    <row r="14" spans="1:4" ht="12.75" customHeight="1">
      <c r="A14" s="246" t="s">
        <v>159</v>
      </c>
      <c r="B14" s="7" t="s">
        <v>340</v>
      </c>
      <c r="C14" s="7">
        <v>0.9</v>
      </c>
      <c r="D14" s="7">
        <v>4</v>
      </c>
    </row>
    <row r="15" spans="1:4" ht="12.75" customHeight="1">
      <c r="A15" s="246" t="s">
        <v>160</v>
      </c>
      <c r="B15" s="7" t="s">
        <v>340</v>
      </c>
      <c r="C15" s="7">
        <v>0.9</v>
      </c>
      <c r="D15" s="7">
        <v>4</v>
      </c>
    </row>
    <row r="16" spans="1:4" ht="12.75" customHeight="1">
      <c r="A16" s="246" t="s">
        <v>161</v>
      </c>
      <c r="B16" s="7" t="s">
        <v>340</v>
      </c>
      <c r="C16" s="7">
        <v>0.9</v>
      </c>
      <c r="D16" s="7">
        <v>4</v>
      </c>
    </row>
    <row r="17" spans="1:4" ht="12.75" customHeight="1">
      <c r="A17" s="246" t="s">
        <v>162</v>
      </c>
      <c r="B17" s="7" t="s">
        <v>340</v>
      </c>
      <c r="C17" s="7">
        <v>0.9</v>
      </c>
      <c r="D17" s="7">
        <v>4</v>
      </c>
    </row>
    <row r="18" spans="1:4" ht="12.75" customHeight="1">
      <c r="A18" s="246" t="s">
        <v>163</v>
      </c>
      <c r="B18" s="7" t="s">
        <v>340</v>
      </c>
      <c r="C18" s="7">
        <v>0.9</v>
      </c>
      <c r="D18" s="7">
        <v>4</v>
      </c>
    </row>
    <row r="19" spans="1:4" ht="12.75" customHeight="1">
      <c r="A19" s="246" t="s">
        <v>164</v>
      </c>
      <c r="B19" s="7" t="s">
        <v>340</v>
      </c>
      <c r="C19" s="7">
        <v>0.9</v>
      </c>
      <c r="D19" s="7">
        <v>4</v>
      </c>
    </row>
    <row r="20" spans="1:4" ht="12.75" customHeight="1">
      <c r="A20" s="246" t="s">
        <v>165</v>
      </c>
      <c r="B20" s="7" t="s">
        <v>364</v>
      </c>
      <c r="C20" s="7">
        <v>0.2</v>
      </c>
      <c r="D20" s="7">
        <v>5</v>
      </c>
    </row>
    <row r="21" spans="1:4" ht="12.75" customHeight="1">
      <c r="A21" s="246" t="s">
        <v>166</v>
      </c>
      <c r="B21" s="7" t="s">
        <v>364</v>
      </c>
      <c r="C21" s="7">
        <v>0.2</v>
      </c>
      <c r="D21" s="7">
        <v>5</v>
      </c>
    </row>
    <row r="23" spans="1:4" ht="12.75" customHeight="1">
      <c r="A23" s="299" t="s">
        <v>365</v>
      </c>
    </row>
    <row r="52" spans="1:1" ht="12.75" customHeight="1">
      <c r="A52" s="141" t="s">
        <v>125</v>
      </c>
    </row>
  </sheetData>
  <pageMargins left="0.7" right="0.7" top="0.75" bottom="0.75" header="0.3" footer="0.3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27"/>
  <sheetViews>
    <sheetView zoomScale="80" zoomScaleNormal="80" workbookViewId="0">
      <selection activeCell="A2" sqref="A2"/>
    </sheetView>
  </sheetViews>
  <sheetFormatPr defaultRowHeight="15"/>
  <sheetData>
    <row r="1" spans="1:1" ht="18.600000000000001">
      <c r="A1" s="257" t="s">
        <v>366</v>
      </c>
    </row>
    <row r="27" spans="1:1" ht="14.45">
      <c r="A27" s="41" t="s">
        <v>125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H33"/>
  <sheetViews>
    <sheetView zoomScale="90" zoomScaleNormal="90" workbookViewId="0">
      <selection activeCell="A2" sqref="A2"/>
    </sheetView>
  </sheetViews>
  <sheetFormatPr defaultColWidth="9.140625" defaultRowHeight="12.75"/>
  <cols>
    <col min="1" max="1" width="35" style="8" customWidth="1"/>
    <col min="2" max="2" width="11.140625" style="92" customWidth="1"/>
    <col min="3" max="3" width="9.28515625" style="8" customWidth="1"/>
    <col min="4" max="4" width="9.140625" style="8"/>
    <col min="5" max="5" width="1.5703125" style="8" customWidth="1"/>
    <col min="6" max="16384" width="9.140625" style="8"/>
  </cols>
  <sheetData>
    <row r="1" spans="1:8">
      <c r="A1" s="57" t="s">
        <v>367</v>
      </c>
      <c r="B1" s="57"/>
      <c r="C1" s="57"/>
      <c r="D1" s="57"/>
      <c r="E1" s="57"/>
      <c r="F1" s="57"/>
    </row>
    <row r="2" spans="1:8" ht="12.95">
      <c r="A2" s="29"/>
      <c r="B2" s="29"/>
      <c r="C2" s="29"/>
      <c r="D2" s="29"/>
      <c r="E2" s="29"/>
      <c r="F2" s="29"/>
    </row>
    <row r="3" spans="1:8" ht="12.95">
      <c r="A3" s="90" t="s">
        <v>368</v>
      </c>
      <c r="B3" s="91"/>
      <c r="C3" s="90"/>
      <c r="D3" s="90"/>
      <c r="E3" s="90"/>
      <c r="F3" s="371" t="s">
        <v>203</v>
      </c>
    </row>
    <row r="4" spans="1:8" s="92" customFormat="1" ht="12.95">
      <c r="A4" s="18"/>
      <c r="B4" s="18"/>
      <c r="C4" s="11">
        <v>2016</v>
      </c>
      <c r="D4" s="11">
        <v>2017</v>
      </c>
      <c r="E4" s="11"/>
      <c r="F4" s="11" t="s">
        <v>369</v>
      </c>
    </row>
    <row r="5" spans="1:8" s="92" customFormat="1" ht="12.95"/>
    <row r="6" spans="1:8" ht="12.75" customHeight="1">
      <c r="B6" s="8"/>
      <c r="C6" s="402" t="s">
        <v>370</v>
      </c>
      <c r="D6" s="402"/>
      <c r="E6" s="57"/>
      <c r="F6" s="57"/>
      <c r="H6" s="93"/>
    </row>
    <row r="7" spans="1:8" ht="12.95">
      <c r="C7" s="94"/>
      <c r="D7" s="94"/>
    </row>
    <row r="8" spans="1:8" ht="14.45">
      <c r="A8" s="8" t="s">
        <v>371</v>
      </c>
      <c r="B8" s="92" t="s">
        <v>372</v>
      </c>
      <c r="C8" s="94">
        <v>84236</v>
      </c>
      <c r="D8" s="94">
        <v>85977</v>
      </c>
      <c r="F8" s="95">
        <f>D8/C8*100-100</f>
        <v>2.0668122892824954</v>
      </c>
      <c r="H8" s="94"/>
    </row>
    <row r="9" spans="1:8" ht="12.95" customHeight="1">
      <c r="C9" s="94"/>
      <c r="D9" s="94"/>
      <c r="F9" s="95"/>
    </row>
    <row r="10" spans="1:8" ht="12.95" customHeight="1">
      <c r="A10" s="8" t="s">
        <v>373</v>
      </c>
      <c r="B10" s="92" t="s">
        <v>374</v>
      </c>
      <c r="C10" s="94">
        <v>42265</v>
      </c>
      <c r="D10" s="94">
        <v>44335</v>
      </c>
      <c r="F10" s="95">
        <f t="shared" ref="F10:F15" si="0">D10/C10*100-100</f>
        <v>4.8976694664616218</v>
      </c>
    </row>
    <row r="11" spans="1:8" ht="12.95" customHeight="1">
      <c r="A11" s="8" t="s">
        <v>375</v>
      </c>
      <c r="C11" s="12">
        <v>11.6</v>
      </c>
      <c r="D11" s="12">
        <v>11.1</v>
      </c>
      <c r="F11" s="95">
        <f>D11-C11</f>
        <v>-0.5</v>
      </c>
    </row>
    <row r="12" spans="1:8" ht="12.95" customHeight="1">
      <c r="A12" s="8" t="s">
        <v>376</v>
      </c>
      <c r="B12" s="92" t="s">
        <v>377</v>
      </c>
      <c r="C12" s="94">
        <v>38657</v>
      </c>
      <c r="D12" s="94">
        <v>40854</v>
      </c>
      <c r="F12" s="95">
        <f t="shared" si="0"/>
        <v>5.6833173810694007</v>
      </c>
    </row>
    <row r="13" spans="1:8" ht="12.95" customHeight="1">
      <c r="A13" s="8" t="s">
        <v>378</v>
      </c>
      <c r="C13" s="12">
        <v>9.3000000000000007</v>
      </c>
      <c r="D13" s="12">
        <v>9.1</v>
      </c>
      <c r="F13" s="95">
        <f>D13-C13</f>
        <v>-0.20000000000000107</v>
      </c>
    </row>
    <row r="14" spans="1:8" ht="12.95" customHeight="1">
      <c r="A14" s="8" t="s">
        <v>379</v>
      </c>
      <c r="B14" s="92" t="s">
        <v>380</v>
      </c>
      <c r="C14" s="94">
        <v>-3608</v>
      </c>
      <c r="D14" s="94">
        <v>-3481</v>
      </c>
      <c r="F14" s="95">
        <f>-(D14/C14*100-100)</f>
        <v>3.5199556541019916</v>
      </c>
    </row>
    <row r="15" spans="1:8" ht="12.95" customHeight="1">
      <c r="A15" s="8" t="s">
        <v>381</v>
      </c>
      <c r="B15" s="92" t="s">
        <v>382</v>
      </c>
      <c r="C15" s="94">
        <v>80922</v>
      </c>
      <c r="D15" s="94">
        <v>85189</v>
      </c>
      <c r="F15" s="95">
        <f t="shared" si="0"/>
        <v>5.2729789179703772</v>
      </c>
    </row>
    <row r="16" spans="1:8" ht="12.95" customHeight="1">
      <c r="C16" s="94"/>
      <c r="D16" s="94"/>
      <c r="F16" s="95"/>
    </row>
    <row r="17" spans="1:7" ht="12.95" customHeight="1">
      <c r="A17" s="8" t="s">
        <v>383</v>
      </c>
      <c r="B17" s="92" t="s">
        <v>384</v>
      </c>
      <c r="C17" s="94">
        <v>87844</v>
      </c>
      <c r="D17" s="94">
        <v>89458</v>
      </c>
      <c r="F17" s="95">
        <f>D17/C17*100-100</f>
        <v>1.8373480260461861</v>
      </c>
    </row>
    <row r="18" spans="1:7" ht="12.95" customHeight="1">
      <c r="F18" s="95"/>
    </row>
    <row r="19" spans="1:7" ht="12.95" customHeight="1">
      <c r="B19" s="8"/>
      <c r="C19" s="386" t="s">
        <v>385</v>
      </c>
      <c r="D19" s="386"/>
      <c r="E19" s="57"/>
      <c r="F19" s="57"/>
    </row>
    <row r="20" spans="1:7" ht="12.95" customHeight="1">
      <c r="C20" s="366"/>
      <c r="D20" s="366"/>
      <c r="E20" s="366"/>
      <c r="F20" s="95"/>
    </row>
    <row r="21" spans="1:7" ht="12.95" customHeight="1">
      <c r="A21" s="8" t="s">
        <v>386</v>
      </c>
      <c r="C21" s="366"/>
      <c r="D21" s="366"/>
      <c r="E21" s="366"/>
      <c r="F21" s="95"/>
    </row>
    <row r="22" spans="1:7" ht="12.95" customHeight="1">
      <c r="A22" s="8" t="s">
        <v>387</v>
      </c>
      <c r="C22" s="366"/>
      <c r="D22" s="366"/>
      <c r="E22" s="366"/>
      <c r="F22" s="95"/>
    </row>
    <row r="23" spans="1:7" ht="12.95" customHeight="1">
      <c r="A23" s="8" t="s">
        <v>388</v>
      </c>
      <c r="B23" s="92" t="s">
        <v>389</v>
      </c>
      <c r="C23" s="95">
        <v>95.892718910796418</v>
      </c>
      <c r="D23" s="95">
        <v>96.10878848174562</v>
      </c>
      <c r="E23" s="26"/>
      <c r="F23" s="95">
        <f>D23-C23</f>
        <v>0.21606957094920176</v>
      </c>
    </row>
    <row r="24" spans="1:7" ht="12.95" customHeight="1">
      <c r="A24" s="8" t="s">
        <v>390</v>
      </c>
      <c r="B24" s="92" t="s">
        <v>391</v>
      </c>
      <c r="C24" s="95">
        <v>48.113701561859664</v>
      </c>
      <c r="D24" s="95">
        <v>49.559569854009702</v>
      </c>
      <c r="E24" s="26"/>
      <c r="F24" s="95">
        <f t="shared" ref="F24:F28" si="1">D24-C24</f>
        <v>1.4458682921500383</v>
      </c>
    </row>
    <row r="25" spans="1:7" ht="12.95">
      <c r="A25" s="8" t="s">
        <v>392</v>
      </c>
      <c r="B25" s="92" t="s">
        <v>393</v>
      </c>
      <c r="C25" s="95">
        <v>45.891305380122517</v>
      </c>
      <c r="D25" s="95">
        <v>47.517359293764613</v>
      </c>
      <c r="E25" s="26"/>
      <c r="F25" s="95">
        <f t="shared" si="1"/>
        <v>1.6260539136420959</v>
      </c>
      <c r="G25" s="12"/>
    </row>
    <row r="26" spans="1:7" ht="12.95">
      <c r="A26" s="8" t="s">
        <v>394</v>
      </c>
      <c r="B26" s="92" t="s">
        <v>395</v>
      </c>
      <c r="C26" s="95">
        <f>((C10+C12)/(C17+C8))*100</f>
        <v>47.025801952580196</v>
      </c>
      <c r="D26" s="95">
        <f>((D10+D12)/(D17+D8))*100</f>
        <v>48.558725453871801</v>
      </c>
      <c r="E26" s="26"/>
      <c r="F26" s="95">
        <f t="shared" si="1"/>
        <v>1.5329235012916058</v>
      </c>
      <c r="G26" s="12"/>
    </row>
    <row r="27" spans="1:7" ht="12.95">
      <c r="A27" s="8" t="s">
        <v>396</v>
      </c>
      <c r="B27" s="92" t="s">
        <v>397</v>
      </c>
      <c r="C27" s="95">
        <f>((C12-C10)/(C12+C10))*100</f>
        <v>-4.458614468253379</v>
      </c>
      <c r="D27" s="95">
        <f>((D12-D10)/(D12+D10))*100</f>
        <v>-4.0862083132798839</v>
      </c>
      <c r="E27" s="26"/>
      <c r="F27" s="95">
        <f t="shared" si="1"/>
        <v>0.37240615497349516</v>
      </c>
      <c r="G27" s="12"/>
    </row>
    <row r="28" spans="1:7" ht="12.95">
      <c r="A28" s="8" t="s">
        <v>398</v>
      </c>
      <c r="B28" s="92" t="s">
        <v>399</v>
      </c>
      <c r="C28" s="95">
        <v>91.463385780196376</v>
      </c>
      <c r="D28" s="95">
        <v>92.148415473102517</v>
      </c>
      <c r="E28" s="26"/>
      <c r="F28" s="95">
        <f t="shared" si="1"/>
        <v>0.68502969290614146</v>
      </c>
      <c r="G28" s="12"/>
    </row>
    <row r="29" spans="1:7" ht="12.95">
      <c r="A29" s="10"/>
      <c r="B29" s="18"/>
      <c r="C29" s="10"/>
      <c r="D29" s="10"/>
      <c r="E29" s="10"/>
      <c r="F29" s="10"/>
      <c r="G29" s="12"/>
    </row>
    <row r="30" spans="1:7" ht="12.95">
      <c r="G30" s="12"/>
    </row>
    <row r="31" spans="1:7" ht="14.45">
      <c r="A31" s="96" t="s">
        <v>400</v>
      </c>
      <c r="B31" s="8"/>
    </row>
    <row r="33" spans="1:1" ht="12.95">
      <c r="A33" s="41" t="s">
        <v>125</v>
      </c>
    </row>
  </sheetData>
  <mergeCells count="2">
    <mergeCell ref="C6:D6"/>
    <mergeCell ref="C19:D1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Q44"/>
  <sheetViews>
    <sheetView topLeftCell="A11" zoomScale="80" zoomScaleNormal="80" workbookViewId="0">
      <selection activeCell="H63" sqref="H63"/>
    </sheetView>
  </sheetViews>
  <sheetFormatPr defaultColWidth="9.140625" defaultRowHeight="15"/>
  <cols>
    <col min="1" max="1" width="36.5703125" style="42" bestFit="1" customWidth="1"/>
    <col min="2" max="2" width="12" style="42" customWidth="1"/>
    <col min="3" max="16384" width="9.140625" style="42"/>
  </cols>
  <sheetData>
    <row r="1" spans="1:3" ht="14.45">
      <c r="B1" s="43"/>
    </row>
    <row r="2" spans="1:3" ht="14.45">
      <c r="A2" s="44" t="s">
        <v>401</v>
      </c>
      <c r="B2" s="43" t="s">
        <v>402</v>
      </c>
      <c r="C2" s="42" t="s">
        <v>403</v>
      </c>
    </row>
    <row r="3" spans="1:3" ht="14.45">
      <c r="A3" s="45" t="s">
        <v>404</v>
      </c>
      <c r="B3" s="46">
        <v>27035</v>
      </c>
      <c r="C3" s="42">
        <v>31290</v>
      </c>
    </row>
    <row r="4" spans="1:3" ht="29.1">
      <c r="A4" s="47" t="s">
        <v>405</v>
      </c>
      <c r="B4" s="46">
        <v>2663</v>
      </c>
      <c r="C4" s="42">
        <v>1428</v>
      </c>
    </row>
    <row r="5" spans="1:3" ht="14.45">
      <c r="A5" s="45" t="s">
        <v>406</v>
      </c>
      <c r="B5" s="48">
        <v>243</v>
      </c>
      <c r="C5" s="42">
        <v>142</v>
      </c>
    </row>
    <row r="6" spans="1:3" ht="14.45">
      <c r="A6" s="45" t="s">
        <v>407</v>
      </c>
      <c r="B6" s="48">
        <v>600</v>
      </c>
      <c r="C6" s="42">
        <v>585</v>
      </c>
    </row>
    <row r="7" spans="1:3" ht="14.45">
      <c r="A7" s="45" t="s">
        <v>408</v>
      </c>
      <c r="B7" s="48">
        <v>547</v>
      </c>
      <c r="C7" s="42">
        <v>736</v>
      </c>
    </row>
    <row r="8" spans="1:3" ht="14.45">
      <c r="A8" s="45" t="s">
        <v>409</v>
      </c>
      <c r="B8" s="46">
        <v>4868</v>
      </c>
      <c r="C8" s="42">
        <v>1293</v>
      </c>
    </row>
    <row r="9" spans="1:3" ht="14.45">
      <c r="A9" s="45" t="s">
        <v>410</v>
      </c>
      <c r="B9" s="48">
        <v>193</v>
      </c>
      <c r="C9" s="42">
        <v>536</v>
      </c>
    </row>
    <row r="10" spans="1:3" ht="14.45">
      <c r="A10" s="45" t="s">
        <v>411</v>
      </c>
      <c r="B10" s="48">
        <v>412</v>
      </c>
      <c r="C10" s="42">
        <v>3198</v>
      </c>
    </row>
    <row r="11" spans="1:3" ht="14.45">
      <c r="A11" s="45" t="s">
        <v>412</v>
      </c>
      <c r="B11" s="46">
        <v>3123</v>
      </c>
      <c r="C11" s="42">
        <v>3480</v>
      </c>
    </row>
    <row r="12" spans="1:3" ht="14.45">
      <c r="A12" s="45" t="s">
        <v>413</v>
      </c>
      <c r="B12" s="48">
        <v>436</v>
      </c>
      <c r="C12" s="42">
        <v>1194</v>
      </c>
    </row>
    <row r="13" spans="1:3" ht="14.45">
      <c r="A13" s="45" t="s">
        <v>414</v>
      </c>
      <c r="B13" s="48">
        <v>598</v>
      </c>
      <c r="C13" s="42">
        <v>446</v>
      </c>
    </row>
    <row r="14" spans="1:3" ht="14.45">
      <c r="A14" s="45" t="s">
        <v>415</v>
      </c>
      <c r="B14" s="48">
        <v>135</v>
      </c>
      <c r="C14" s="42">
        <v>6</v>
      </c>
    </row>
    <row r="17" spans="1:17" ht="14.45">
      <c r="A17" s="1" t="s">
        <v>416</v>
      </c>
    </row>
    <row r="18" spans="1:17" ht="14.45">
      <c r="E18" s="6" t="s">
        <v>376</v>
      </c>
      <c r="Q18" s="6" t="s">
        <v>373</v>
      </c>
    </row>
    <row r="44" spans="1:1" ht="14.45">
      <c r="A44" s="41" t="s">
        <v>125</v>
      </c>
    </row>
  </sheetData>
  <pageMargins left="0.7" right="0.7" top="0.75" bottom="0.75" header="0.3" footer="0.3"/>
  <pageSetup paperSize="9" orientation="portrait" horizontalDpi="4294967292" verticalDpi="30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T37"/>
  <sheetViews>
    <sheetView workbookViewId="0">
      <selection activeCell="A2" sqref="A2"/>
    </sheetView>
  </sheetViews>
  <sheetFormatPr defaultColWidth="8.7109375" defaultRowHeight="12.75"/>
  <cols>
    <col min="1" max="1" width="59" style="7" customWidth="1"/>
    <col min="2" max="3" width="7.85546875" style="7" bestFit="1" customWidth="1"/>
    <col min="4" max="4" width="1.7109375" style="7" customWidth="1"/>
    <col min="5" max="5" width="6.7109375" style="7" bestFit="1" customWidth="1"/>
    <col min="6" max="6" width="6.42578125" style="7" bestFit="1" customWidth="1"/>
    <col min="7" max="7" width="7.140625" style="7" bestFit="1" customWidth="1"/>
    <col min="8" max="8" width="2" style="7" customWidth="1"/>
    <col min="9" max="9" width="6.7109375" style="7" bestFit="1" customWidth="1"/>
    <col min="10" max="10" width="6.42578125" style="7" bestFit="1" customWidth="1"/>
    <col min="11" max="11" width="8.7109375" style="7"/>
    <col min="12" max="12" width="38.28515625" style="7" bestFit="1" customWidth="1"/>
    <col min="13" max="16384" width="8.7109375" style="7"/>
  </cols>
  <sheetData>
    <row r="1" spans="1:20" ht="12.95">
      <c r="A1" s="49" t="s">
        <v>417</v>
      </c>
      <c r="B1" s="50"/>
      <c r="C1" s="50"/>
      <c r="D1" s="51"/>
      <c r="E1" s="52"/>
      <c r="F1" s="52"/>
      <c r="G1" s="52"/>
      <c r="H1" s="52"/>
      <c r="I1" s="52"/>
      <c r="J1" s="52"/>
      <c r="K1" s="53"/>
    </row>
    <row r="2" spans="1:20" ht="12.95">
      <c r="A2" s="54"/>
      <c r="B2" s="55"/>
      <c r="C2" s="55"/>
      <c r="D2" s="56"/>
      <c r="E2" s="56"/>
      <c r="F2" s="56"/>
      <c r="G2" s="56"/>
      <c r="H2" s="56"/>
      <c r="I2" s="56"/>
      <c r="J2" s="56"/>
      <c r="K2" s="53"/>
    </row>
    <row r="3" spans="1:20" ht="12.95">
      <c r="A3" s="57"/>
      <c r="B3" s="58"/>
      <c r="C3" s="58"/>
      <c r="D3" s="59"/>
      <c r="E3" s="57"/>
      <c r="F3" s="57"/>
      <c r="G3" s="57"/>
      <c r="H3" s="57"/>
      <c r="I3" s="60" t="s">
        <v>2</v>
      </c>
      <c r="J3" s="60"/>
      <c r="K3" s="53"/>
    </row>
    <row r="4" spans="1:20" ht="12.95">
      <c r="A4" s="57"/>
      <c r="B4" s="61" t="s">
        <v>418</v>
      </c>
      <c r="C4" s="61"/>
      <c r="D4" s="60"/>
      <c r="E4" s="62" t="s">
        <v>419</v>
      </c>
      <c r="F4" s="62"/>
      <c r="G4" s="62"/>
      <c r="H4" s="57"/>
      <c r="I4" s="62" t="s">
        <v>420</v>
      </c>
      <c r="J4" s="62"/>
      <c r="K4" s="53"/>
    </row>
    <row r="5" spans="1:20" ht="26.1">
      <c r="A5" s="63"/>
      <c r="B5" s="64" t="s">
        <v>421</v>
      </c>
      <c r="C5" s="64" t="s">
        <v>422</v>
      </c>
      <c r="D5" s="63"/>
      <c r="E5" s="64" t="s">
        <v>421</v>
      </c>
      <c r="F5" s="64" t="s">
        <v>422</v>
      </c>
      <c r="G5" s="370" t="s">
        <v>423</v>
      </c>
      <c r="H5" s="63"/>
      <c r="I5" s="64" t="s">
        <v>421</v>
      </c>
      <c r="J5" s="64" t="s">
        <v>422</v>
      </c>
      <c r="K5" s="53"/>
    </row>
    <row r="6" spans="1:20" ht="12.95">
      <c r="A6" s="57"/>
      <c r="B6" s="58"/>
      <c r="C6" s="58"/>
      <c r="D6" s="59"/>
      <c r="E6" s="57"/>
      <c r="F6" s="57"/>
      <c r="G6" s="379"/>
      <c r="H6" s="57"/>
      <c r="I6" s="57"/>
      <c r="J6" s="57"/>
      <c r="K6" s="53"/>
    </row>
    <row r="7" spans="1:20" ht="12.95">
      <c r="A7" s="9" t="s">
        <v>424</v>
      </c>
      <c r="B7" s="65">
        <v>5380.2</v>
      </c>
      <c r="C7" s="65">
        <v>5257.4</v>
      </c>
      <c r="D7" s="66"/>
      <c r="E7" s="67">
        <f>B7/B$19*100</f>
        <v>12.13533325814819</v>
      </c>
      <c r="F7" s="67">
        <f>C7/C$19*100</f>
        <v>12.868846640573558</v>
      </c>
      <c r="G7" s="67">
        <f>((C7-B7)/(C7+B7))*100</f>
        <v>-1.1543957283597823</v>
      </c>
      <c r="H7" s="68"/>
      <c r="I7" s="67">
        <v>1.9</v>
      </c>
      <c r="J7" s="67">
        <v>2.1</v>
      </c>
      <c r="K7" s="53"/>
      <c r="L7" s="39"/>
      <c r="M7" s="40"/>
      <c r="N7" s="40"/>
      <c r="O7" s="39"/>
      <c r="P7" s="39"/>
      <c r="Q7" s="39"/>
      <c r="R7" s="39"/>
      <c r="S7" s="39"/>
      <c r="T7" s="39"/>
    </row>
    <row r="8" spans="1:20" ht="12.95">
      <c r="A8" s="9" t="s">
        <v>425</v>
      </c>
      <c r="B8" s="65">
        <v>5526.4</v>
      </c>
      <c r="C8" s="65">
        <v>288.8</v>
      </c>
      <c r="D8" s="66"/>
      <c r="E8" s="67">
        <f t="shared" ref="E8:F19" si="0">B8/B$19*100</f>
        <v>12.465095297169279</v>
      </c>
      <c r="F8" s="67">
        <f t="shared" si="0"/>
        <v>0.7069127153721696</v>
      </c>
      <c r="G8" s="67">
        <f t="shared" ref="G8:G19" si="1">((C8-B8)/(C8+B8))*100</f>
        <v>-90.067409547393027</v>
      </c>
      <c r="H8" s="68"/>
      <c r="I8" s="67">
        <v>2.5</v>
      </c>
      <c r="J8" s="67">
        <v>13.4</v>
      </c>
      <c r="K8" s="53"/>
      <c r="L8" s="39"/>
      <c r="M8" s="40"/>
      <c r="N8" s="39"/>
      <c r="O8" s="39"/>
      <c r="P8" s="39"/>
      <c r="Q8" s="39"/>
      <c r="R8" s="39"/>
      <c r="S8" s="39"/>
      <c r="T8" s="39"/>
    </row>
    <row r="9" spans="1:20" ht="12.95">
      <c r="A9" s="9" t="s">
        <v>426</v>
      </c>
      <c r="B9" s="65">
        <v>1862.6</v>
      </c>
      <c r="C9" s="65">
        <v>950.2</v>
      </c>
      <c r="D9" s="66"/>
      <c r="E9" s="67">
        <f t="shared" si="0"/>
        <v>4.2011954437803087</v>
      </c>
      <c r="F9" s="67">
        <f t="shared" si="0"/>
        <v>2.3258603259925055</v>
      </c>
      <c r="G9" s="67">
        <f t="shared" si="1"/>
        <v>-32.437428896473257</v>
      </c>
      <c r="H9" s="68"/>
      <c r="I9" s="67">
        <v>6.2</v>
      </c>
      <c r="J9" s="67">
        <v>7.9</v>
      </c>
      <c r="K9" s="53"/>
      <c r="L9" s="39"/>
      <c r="M9" s="40"/>
      <c r="N9" s="39"/>
      <c r="O9" s="39"/>
      <c r="P9" s="39"/>
      <c r="Q9" s="39"/>
      <c r="R9" s="39"/>
      <c r="S9" s="39"/>
      <c r="T9" s="39"/>
    </row>
    <row r="10" spans="1:20" ht="12.95">
      <c r="A10" s="9" t="s">
        <v>427</v>
      </c>
      <c r="B10" s="65">
        <v>1738.4</v>
      </c>
      <c r="C10" s="65">
        <v>650.29999999999995</v>
      </c>
      <c r="D10" s="66"/>
      <c r="E10" s="67">
        <f t="shared" si="0"/>
        <v>3.9210555994135561</v>
      </c>
      <c r="F10" s="67">
        <f t="shared" si="0"/>
        <v>1.59177748894225</v>
      </c>
      <c r="G10" s="67">
        <f t="shared" si="1"/>
        <v>-45.551973877004237</v>
      </c>
      <c r="H10" s="68"/>
      <c r="I10" s="67">
        <v>17.100000000000001</v>
      </c>
      <c r="J10" s="67">
        <v>7.1</v>
      </c>
      <c r="K10" s="53"/>
      <c r="L10" s="39"/>
      <c r="M10" s="40"/>
      <c r="N10" s="39"/>
      <c r="O10" s="39"/>
      <c r="P10" s="39"/>
      <c r="Q10" s="39"/>
      <c r="R10" s="39"/>
      <c r="S10" s="39"/>
      <c r="T10" s="39"/>
    </row>
    <row r="11" spans="1:20" ht="12.95">
      <c r="A11" s="69" t="s">
        <v>428</v>
      </c>
      <c r="B11" s="70">
        <v>14507.7</v>
      </c>
      <c r="C11" s="70">
        <v>7146.6</v>
      </c>
      <c r="D11" s="71"/>
      <c r="E11" s="72">
        <f t="shared" si="0"/>
        <v>32.722905153941582</v>
      </c>
      <c r="F11" s="72">
        <f t="shared" si="0"/>
        <v>17.493152395009513</v>
      </c>
      <c r="G11" s="72">
        <f t="shared" si="1"/>
        <v>-33.993710256161592</v>
      </c>
      <c r="H11" s="73"/>
      <c r="I11" s="72">
        <v>4.3</v>
      </c>
      <c r="J11" s="72">
        <v>3.7</v>
      </c>
      <c r="K11" s="74"/>
      <c r="L11" s="39"/>
      <c r="M11" s="40"/>
      <c r="N11" s="40"/>
      <c r="O11" s="39"/>
      <c r="P11" s="39"/>
      <c r="Q11" s="39"/>
      <c r="R11" s="39"/>
      <c r="S11" s="39"/>
      <c r="T11" s="39"/>
    </row>
    <row r="12" spans="1:20" ht="12.95">
      <c r="A12" s="69"/>
      <c r="B12" s="58"/>
      <c r="C12" s="58"/>
      <c r="D12" s="75"/>
      <c r="E12" s="76"/>
      <c r="F12" s="76"/>
      <c r="G12" s="67"/>
      <c r="H12" s="77"/>
      <c r="I12" s="76"/>
      <c r="J12" s="76"/>
      <c r="K12" s="74"/>
      <c r="L12" s="39"/>
      <c r="M12" s="40"/>
      <c r="N12" s="40"/>
      <c r="O12" s="39"/>
      <c r="P12" s="39"/>
      <c r="Q12" s="39"/>
      <c r="R12" s="39"/>
      <c r="S12" s="39"/>
      <c r="T12" s="39"/>
    </row>
    <row r="13" spans="1:20" ht="12.95">
      <c r="A13" s="9" t="s">
        <v>429</v>
      </c>
      <c r="B13" s="65">
        <v>19234.7</v>
      </c>
      <c r="C13" s="65">
        <v>28992.6</v>
      </c>
      <c r="D13" s="71"/>
      <c r="E13" s="67">
        <f t="shared" si="0"/>
        <v>43.384910341716477</v>
      </c>
      <c r="F13" s="67">
        <f t="shared" si="0"/>
        <v>70.966889167933374</v>
      </c>
      <c r="G13" s="67">
        <f t="shared" si="1"/>
        <v>20.233145956750633</v>
      </c>
      <c r="H13" s="73"/>
      <c r="I13" s="67">
        <v>5.6</v>
      </c>
      <c r="J13" s="78">
        <v>5.7</v>
      </c>
      <c r="K13" s="53"/>
      <c r="L13" s="39"/>
      <c r="M13" s="40"/>
      <c r="N13" s="40"/>
      <c r="O13" s="39"/>
      <c r="P13" s="39"/>
      <c r="Q13" s="39"/>
      <c r="R13" s="39"/>
      <c r="S13" s="39"/>
      <c r="T13" s="39"/>
    </row>
    <row r="14" spans="1:20" ht="12.95">
      <c r="A14" s="9" t="s">
        <v>430</v>
      </c>
      <c r="B14" s="65">
        <v>5490.3</v>
      </c>
      <c r="C14" s="65">
        <v>2627.3</v>
      </c>
      <c r="D14" s="66"/>
      <c r="E14" s="67">
        <f t="shared" si="0"/>
        <v>12.383669786850119</v>
      </c>
      <c r="F14" s="67">
        <f t="shared" si="0"/>
        <v>6.4309964580931478</v>
      </c>
      <c r="G14" s="67">
        <f t="shared" si="1"/>
        <v>-35.269045037942249</v>
      </c>
      <c r="H14" s="73"/>
      <c r="I14" s="67">
        <v>6.1</v>
      </c>
      <c r="J14" s="78">
        <v>9.6999999999999993</v>
      </c>
      <c r="K14" s="53"/>
      <c r="L14" s="39"/>
      <c r="M14" s="40"/>
      <c r="N14" s="40"/>
      <c r="O14" s="39"/>
      <c r="P14" s="39"/>
      <c r="Q14" s="39"/>
      <c r="R14" s="39"/>
      <c r="S14" s="39"/>
      <c r="T14" s="39"/>
    </row>
    <row r="15" spans="1:20" ht="12.95">
      <c r="A15" s="9" t="s">
        <v>431</v>
      </c>
      <c r="B15" s="65">
        <v>1414.5</v>
      </c>
      <c r="C15" s="65">
        <v>748.7</v>
      </c>
      <c r="D15" s="66"/>
      <c r="E15" s="67">
        <f t="shared" si="0"/>
        <v>3.190481560843577</v>
      </c>
      <c r="F15" s="67">
        <f t="shared" si="0"/>
        <v>1.8326369459804135</v>
      </c>
      <c r="G15" s="67">
        <f t="shared" si="1"/>
        <v>-30.778476331360949</v>
      </c>
      <c r="H15" s="68"/>
      <c r="I15" s="78">
        <v>-0.2</v>
      </c>
      <c r="J15" s="78">
        <v>5.2</v>
      </c>
      <c r="K15" s="53"/>
      <c r="L15" s="39"/>
      <c r="M15" s="40"/>
      <c r="N15" s="39"/>
      <c r="O15" s="39"/>
      <c r="P15" s="39"/>
      <c r="Q15" s="39"/>
      <c r="R15" s="39"/>
      <c r="S15" s="39"/>
      <c r="T15" s="39"/>
    </row>
    <row r="16" spans="1:20" ht="12.95">
      <c r="A16" s="79" t="s">
        <v>432</v>
      </c>
      <c r="B16" s="65">
        <v>3003.8</v>
      </c>
      <c r="C16" s="65">
        <v>826.2</v>
      </c>
      <c r="D16" s="66"/>
      <c r="E16" s="67">
        <f t="shared" si="0"/>
        <v>6.7752340137588822</v>
      </c>
      <c r="F16" s="67">
        <f t="shared" si="0"/>
        <v>2.0223382459850643</v>
      </c>
      <c r="G16" s="67">
        <f t="shared" si="1"/>
        <v>-56.85639686684074</v>
      </c>
      <c r="H16" s="68"/>
      <c r="I16" s="78">
        <v>5</v>
      </c>
      <c r="J16" s="78">
        <v>11.1</v>
      </c>
      <c r="K16" s="53"/>
      <c r="L16" s="39"/>
      <c r="M16" s="40"/>
      <c r="N16" s="39"/>
      <c r="O16" s="39"/>
      <c r="P16" s="39"/>
      <c r="Q16" s="39"/>
      <c r="R16" s="39"/>
      <c r="S16" s="39"/>
      <c r="T16" s="39"/>
    </row>
    <row r="17" spans="1:20" ht="12.95">
      <c r="A17" s="69" t="s">
        <v>433</v>
      </c>
      <c r="B17" s="70">
        <v>29179.200000000001</v>
      </c>
      <c r="C17" s="70">
        <v>33399.1</v>
      </c>
      <c r="D17" s="71"/>
      <c r="E17" s="72">
        <f t="shared" si="0"/>
        <v>65.815270102627721</v>
      </c>
      <c r="F17" s="72">
        <f t="shared" si="0"/>
        <v>81.752937922391368</v>
      </c>
      <c r="G17" s="72">
        <f t="shared" si="1"/>
        <v>6.7433918786544176</v>
      </c>
      <c r="H17" s="73"/>
      <c r="I17" s="80">
        <v>5.3</v>
      </c>
      <c r="J17" s="80">
        <v>6.2</v>
      </c>
      <c r="K17" s="74"/>
      <c r="L17" s="39"/>
      <c r="M17" s="40"/>
      <c r="N17" s="40"/>
      <c r="O17" s="39"/>
      <c r="P17" s="39"/>
      <c r="Q17" s="39"/>
      <c r="R17" s="39"/>
      <c r="S17" s="39"/>
      <c r="T17" s="39"/>
    </row>
    <row r="18" spans="1:20" ht="12.95">
      <c r="A18" s="69"/>
      <c r="B18" s="65"/>
      <c r="C18" s="65"/>
      <c r="D18" s="75"/>
      <c r="E18" s="67"/>
      <c r="F18" s="67"/>
      <c r="G18" s="67"/>
      <c r="H18" s="73"/>
      <c r="I18" s="78"/>
      <c r="J18" s="78"/>
      <c r="K18" s="74"/>
      <c r="L18" s="39"/>
      <c r="M18" s="39"/>
      <c r="N18" s="39"/>
      <c r="O18" s="39"/>
      <c r="P18" s="39"/>
      <c r="Q18" s="39"/>
      <c r="R18" s="39"/>
      <c r="S18" s="39"/>
      <c r="T18" s="39"/>
    </row>
    <row r="19" spans="1:20" ht="12.95">
      <c r="A19" s="69" t="s">
        <v>434</v>
      </c>
      <c r="B19" s="70">
        <v>44335</v>
      </c>
      <c r="C19" s="70">
        <v>40853.699999999997</v>
      </c>
      <c r="D19" s="71"/>
      <c r="E19" s="81">
        <f t="shared" si="0"/>
        <v>100</v>
      </c>
      <c r="F19" s="81">
        <f t="shared" si="0"/>
        <v>100</v>
      </c>
      <c r="G19" s="72">
        <f t="shared" si="1"/>
        <v>-4.0865748626284972</v>
      </c>
      <c r="H19" s="73"/>
      <c r="I19" s="80">
        <v>4.9000000000000004</v>
      </c>
      <c r="J19" s="80">
        <v>5.7</v>
      </c>
      <c r="K19" s="74"/>
      <c r="L19" s="39"/>
      <c r="M19" s="40"/>
      <c r="N19" s="40"/>
      <c r="O19" s="39"/>
      <c r="P19" s="39"/>
      <c r="Q19" s="39"/>
      <c r="R19" s="39"/>
      <c r="S19" s="39"/>
      <c r="T19" s="39"/>
    </row>
    <row r="20" spans="1:20" ht="12.95">
      <c r="A20" s="56"/>
      <c r="B20" s="82"/>
      <c r="C20" s="82"/>
      <c r="D20" s="83"/>
      <c r="E20" s="84"/>
      <c r="F20" s="84"/>
      <c r="G20" s="84"/>
      <c r="H20" s="85"/>
      <c r="I20" s="84"/>
      <c r="J20" s="84"/>
      <c r="K20" s="53"/>
    </row>
    <row r="21" spans="1:20" ht="12.95">
      <c r="A21" s="53"/>
      <c r="B21" s="86"/>
      <c r="C21" s="86"/>
      <c r="D21" s="87"/>
      <c r="E21" s="53"/>
      <c r="F21" s="53"/>
      <c r="G21" s="53"/>
      <c r="H21" s="88"/>
      <c r="I21" s="53"/>
      <c r="J21" s="53"/>
      <c r="K21" s="53"/>
    </row>
    <row r="22" spans="1:20" ht="12.95">
      <c r="A22" s="53" t="s">
        <v>435</v>
      </c>
      <c r="B22" s="86"/>
      <c r="C22" s="86"/>
      <c r="D22" s="87"/>
      <c r="E22" s="53"/>
      <c r="F22" s="53"/>
      <c r="G22" s="53"/>
      <c r="H22" s="53"/>
      <c r="I22" s="53"/>
      <c r="J22" s="53"/>
      <c r="K22" s="53"/>
    </row>
    <row r="23" spans="1:20" ht="12.95">
      <c r="A23" s="53"/>
      <c r="B23" s="86"/>
      <c r="C23" s="86"/>
      <c r="D23" s="87"/>
      <c r="E23" s="53"/>
      <c r="F23" s="53"/>
      <c r="G23" s="53"/>
      <c r="H23" s="53"/>
      <c r="I23" s="53"/>
      <c r="J23" s="53"/>
      <c r="K23" s="53"/>
    </row>
    <row r="25" spans="1:20" ht="12.95">
      <c r="B25" s="39"/>
      <c r="C25" s="39"/>
      <c r="D25" s="39"/>
      <c r="I25" s="39"/>
      <c r="J25" s="39"/>
    </row>
    <row r="26" spans="1:20" ht="12.95">
      <c r="B26" s="39"/>
      <c r="C26" s="39"/>
      <c r="D26" s="39"/>
      <c r="I26" s="39"/>
      <c r="J26" s="39"/>
    </row>
    <row r="27" spans="1:20" ht="12.95">
      <c r="B27" s="39"/>
      <c r="C27" s="39"/>
      <c r="D27" s="39"/>
      <c r="I27" s="39"/>
      <c r="J27" s="39"/>
    </row>
    <row r="28" spans="1:20" ht="12.95">
      <c r="B28" s="39"/>
      <c r="C28" s="39"/>
      <c r="D28" s="39"/>
      <c r="I28" s="39"/>
      <c r="J28" s="39"/>
    </row>
    <row r="29" spans="1:20" ht="12.95">
      <c r="B29" s="39"/>
      <c r="C29" s="39"/>
      <c r="D29" s="39"/>
      <c r="I29" s="39"/>
      <c r="J29" s="39"/>
    </row>
    <row r="30" spans="1:20" ht="12.95">
      <c r="B30" s="39"/>
      <c r="C30" s="39"/>
      <c r="D30" s="39"/>
      <c r="I30" s="39"/>
      <c r="J30" s="39"/>
    </row>
    <row r="31" spans="1:20" ht="12.95">
      <c r="B31" s="39"/>
      <c r="C31" s="39"/>
      <c r="D31" s="39"/>
      <c r="I31" s="39"/>
      <c r="J31" s="39"/>
    </row>
    <row r="32" spans="1:20" ht="12.95">
      <c r="B32" s="39"/>
      <c r="C32" s="39"/>
      <c r="D32" s="39"/>
      <c r="I32" s="39"/>
      <c r="J32" s="39"/>
    </row>
    <row r="33" spans="2:10">
      <c r="B33" s="39"/>
      <c r="C33" s="39"/>
      <c r="D33" s="39"/>
      <c r="I33" s="39"/>
      <c r="J33" s="39"/>
    </row>
    <row r="34" spans="2:10">
      <c r="B34" s="39"/>
      <c r="C34" s="39"/>
      <c r="D34" s="39"/>
      <c r="I34" s="39"/>
      <c r="J34" s="39"/>
    </row>
    <row r="35" spans="2:10">
      <c r="B35" s="39"/>
      <c r="C35" s="39"/>
      <c r="D35" s="39"/>
      <c r="I35" s="39"/>
      <c r="J35" s="39"/>
    </row>
    <row r="36" spans="2:10">
      <c r="B36" s="39"/>
      <c r="C36" s="39"/>
      <c r="D36" s="39"/>
      <c r="I36" s="39"/>
      <c r="J36" s="39"/>
    </row>
    <row r="37" spans="2:10">
      <c r="B37" s="89"/>
      <c r="C37" s="89"/>
      <c r="D37" s="89"/>
      <c r="I37" s="89"/>
      <c r="J37" s="89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83"/>
  <sheetViews>
    <sheetView tabSelected="1" topLeftCell="A13" zoomScale="80" zoomScaleNormal="80" workbookViewId="0">
      <selection activeCell="F40" sqref="F40"/>
    </sheetView>
  </sheetViews>
  <sheetFormatPr defaultColWidth="12.42578125" defaultRowHeight="15"/>
  <cols>
    <col min="1" max="1" width="45.7109375" style="31" bestFit="1" customWidth="1"/>
    <col min="2" max="16384" width="12.42578125" style="31"/>
  </cols>
  <sheetData>
    <row r="1" spans="1:9" ht="14.45">
      <c r="A1" s="31" t="s">
        <v>436</v>
      </c>
      <c r="B1" s="38">
        <v>10959.199999999997</v>
      </c>
    </row>
    <row r="2" spans="1:9" ht="14.45">
      <c r="A2" s="39" t="s">
        <v>437</v>
      </c>
      <c r="B2" s="40">
        <v>5669.8</v>
      </c>
      <c r="C2" s="39">
        <v>73.5</v>
      </c>
      <c r="D2" s="39">
        <v>56.6</v>
      </c>
      <c r="E2" s="39">
        <v>4.3</v>
      </c>
      <c r="F2" s="39">
        <v>138</v>
      </c>
      <c r="G2" s="39">
        <v>3.5</v>
      </c>
      <c r="H2" s="39">
        <v>-34.200000000000003</v>
      </c>
      <c r="I2" s="39">
        <v>0.8</v>
      </c>
    </row>
    <row r="3" spans="1:9" ht="14.45">
      <c r="A3" s="39" t="s">
        <v>438</v>
      </c>
      <c r="B3" s="40">
        <v>2774.7</v>
      </c>
      <c r="C3" s="39">
        <v>64.8</v>
      </c>
      <c r="D3" s="39">
        <v>-4.5999999999999996</v>
      </c>
      <c r="E3" s="39">
        <v>1</v>
      </c>
      <c r="F3" s="39">
        <v>-7.6</v>
      </c>
      <c r="G3" s="39">
        <v>2.7</v>
      </c>
      <c r="H3" s="39">
        <v>3.1</v>
      </c>
      <c r="I3" s="39">
        <v>-1.6</v>
      </c>
    </row>
    <row r="4" spans="1:9" ht="14.45">
      <c r="A4" s="39" t="s">
        <v>439</v>
      </c>
      <c r="B4" s="40">
        <v>2291.3000000000002</v>
      </c>
      <c r="C4" s="39">
        <v>55.9</v>
      </c>
      <c r="D4" s="39">
        <v>-15.9</v>
      </c>
      <c r="E4" s="39">
        <v>5.0999999999999996</v>
      </c>
      <c r="F4" s="39">
        <v>-8.6999999999999993</v>
      </c>
      <c r="G4" s="39">
        <v>11</v>
      </c>
      <c r="H4" s="39">
        <v>-7.9</v>
      </c>
      <c r="I4" s="39">
        <v>-5.3</v>
      </c>
    </row>
    <row r="5" spans="1:9" ht="14.45">
      <c r="A5" s="39" t="s">
        <v>440</v>
      </c>
      <c r="B5" s="40">
        <v>1999.4</v>
      </c>
      <c r="C5" s="39">
        <v>57.1</v>
      </c>
      <c r="D5" s="39">
        <v>6.5</v>
      </c>
      <c r="E5" s="39">
        <v>9.6</v>
      </c>
      <c r="F5" s="39">
        <v>206.8</v>
      </c>
      <c r="G5" s="39">
        <v>52.4</v>
      </c>
      <c r="H5" s="39">
        <v>-65.3</v>
      </c>
      <c r="I5" s="39">
        <v>-28.1</v>
      </c>
    </row>
    <row r="6" spans="1:9" ht="14.45">
      <c r="A6" s="39" t="s">
        <v>441</v>
      </c>
      <c r="B6" s="40">
        <v>1797.8</v>
      </c>
    </row>
    <row r="7" spans="1:9" ht="14.45">
      <c r="A7" s="39" t="s">
        <v>442</v>
      </c>
      <c r="B7" s="40">
        <v>1794.3</v>
      </c>
      <c r="C7" s="39">
        <v>67.099999999999994</v>
      </c>
      <c r="D7" s="39">
        <v>-1.4</v>
      </c>
      <c r="E7" s="39">
        <v>-3.6</v>
      </c>
      <c r="F7" s="39">
        <v>8.3000000000000007</v>
      </c>
      <c r="G7" s="39">
        <v>-3.1</v>
      </c>
      <c r="H7" s="39">
        <v>-9</v>
      </c>
      <c r="I7" s="39">
        <v>-0.5</v>
      </c>
    </row>
    <row r="8" spans="1:9" ht="14.45">
      <c r="A8" s="39" t="s">
        <v>443</v>
      </c>
      <c r="B8" s="40">
        <v>1667.6</v>
      </c>
      <c r="C8" s="39">
        <v>81.099999999999994</v>
      </c>
      <c r="D8" s="39">
        <v>-0.8</v>
      </c>
      <c r="E8" s="39">
        <v>0.6</v>
      </c>
      <c r="F8" s="39">
        <v>6.6</v>
      </c>
      <c r="G8" s="39">
        <v>7</v>
      </c>
      <c r="H8" s="39">
        <v>-6.9</v>
      </c>
      <c r="I8" s="39">
        <v>-5.9</v>
      </c>
    </row>
    <row r="9" spans="1:9" ht="14.45">
      <c r="A9" s="39" t="s">
        <v>444</v>
      </c>
      <c r="B9" s="40">
        <v>1579</v>
      </c>
      <c r="C9" s="39">
        <v>32.4</v>
      </c>
      <c r="D9" s="39">
        <v>0.7</v>
      </c>
      <c r="E9" s="39">
        <v>1.1000000000000001</v>
      </c>
      <c r="F9" s="39">
        <v>-0.7</v>
      </c>
      <c r="G9" s="39">
        <v>1.7</v>
      </c>
      <c r="H9" s="39">
        <v>1.4</v>
      </c>
      <c r="I9" s="39">
        <v>-0.6</v>
      </c>
    </row>
    <row r="10" spans="1:9" ht="14.45">
      <c r="A10" s="39" t="s">
        <v>445</v>
      </c>
      <c r="B10" s="40">
        <v>1535.9</v>
      </c>
    </row>
    <row r="11" spans="1:9">
      <c r="A11" s="39" t="s">
        <v>446</v>
      </c>
      <c r="B11" s="40">
        <v>1353</v>
      </c>
      <c r="C11" s="39">
        <v>68.599999999999994</v>
      </c>
      <c r="D11" s="39">
        <v>0.3</v>
      </c>
      <c r="E11" s="39">
        <v>4.8</v>
      </c>
      <c r="F11" s="39">
        <v>-1.6</v>
      </c>
      <c r="G11" s="39">
        <v>5.2</v>
      </c>
      <c r="H11" s="39">
        <v>1.8</v>
      </c>
      <c r="I11" s="39">
        <v>-0.4</v>
      </c>
    </row>
    <row r="12" spans="1:9" ht="14.45">
      <c r="A12" s="39" t="s">
        <v>447</v>
      </c>
      <c r="B12" s="40">
        <v>7431.7000000000007</v>
      </c>
      <c r="C12" s="39"/>
      <c r="D12" s="39"/>
      <c r="E12" s="39"/>
      <c r="F12" s="39"/>
      <c r="G12" s="39"/>
      <c r="H12" s="39"/>
      <c r="I12" s="39"/>
    </row>
    <row r="13" spans="1:9" ht="14.45">
      <c r="A13" s="39"/>
      <c r="B13" s="40"/>
      <c r="C13" s="39"/>
      <c r="D13" s="39"/>
      <c r="E13" s="39"/>
      <c r="F13" s="39"/>
      <c r="G13" s="39"/>
      <c r="H13" s="39"/>
      <c r="I13" s="39"/>
    </row>
    <row r="14" spans="1:9" ht="16.5">
      <c r="A14" s="1" t="s">
        <v>448</v>
      </c>
      <c r="B14" s="40"/>
      <c r="C14" s="39"/>
      <c r="D14" s="39"/>
      <c r="E14" s="39"/>
      <c r="F14" s="39"/>
      <c r="G14" s="39"/>
      <c r="H14" s="39"/>
      <c r="I14" s="39"/>
    </row>
    <row r="15" spans="1:9" ht="14.45">
      <c r="A15" s="39"/>
      <c r="B15" s="40"/>
      <c r="C15" s="39"/>
      <c r="D15" s="39"/>
      <c r="E15" s="39"/>
      <c r="F15" s="39"/>
      <c r="G15" s="39"/>
      <c r="H15" s="39"/>
      <c r="I15" s="39"/>
    </row>
    <row r="16" spans="1:9" ht="14.45">
      <c r="A16" s="39"/>
      <c r="B16" s="40"/>
      <c r="C16" s="39"/>
      <c r="D16" s="39"/>
      <c r="E16" s="39"/>
      <c r="F16" s="39"/>
      <c r="G16" s="39"/>
      <c r="H16" s="39"/>
      <c r="I16" s="39"/>
    </row>
    <row r="17" spans="1:9" ht="14.45">
      <c r="A17" s="39"/>
      <c r="B17" s="39"/>
      <c r="C17" s="39"/>
      <c r="D17" s="39"/>
      <c r="E17" s="39"/>
      <c r="F17" s="39"/>
      <c r="G17" s="39"/>
      <c r="H17" s="39"/>
      <c r="I17" s="39"/>
    </row>
    <row r="18" spans="1:9" ht="14.45">
      <c r="A18" s="39"/>
      <c r="B18" s="39"/>
      <c r="C18" s="39"/>
      <c r="D18" s="39"/>
      <c r="E18" s="39"/>
      <c r="F18" s="39"/>
      <c r="G18" s="39"/>
      <c r="H18" s="39"/>
      <c r="I18" s="39"/>
    </row>
    <row r="19" spans="1:9" ht="14.45">
      <c r="A19" s="39"/>
      <c r="B19" s="39"/>
      <c r="C19" s="39"/>
      <c r="D19" s="39"/>
      <c r="E19" s="39"/>
      <c r="F19" s="39"/>
      <c r="G19" s="39"/>
      <c r="H19" s="39"/>
      <c r="I19" s="39"/>
    </row>
    <row r="20" spans="1:9" ht="14.45">
      <c r="A20" s="39"/>
      <c r="B20" s="39"/>
      <c r="C20" s="39"/>
      <c r="D20" s="39"/>
      <c r="E20" s="39"/>
      <c r="F20" s="39"/>
      <c r="G20" s="39"/>
      <c r="H20" s="39"/>
      <c r="I20" s="39"/>
    </row>
    <row r="21" spans="1:9" ht="14.45">
      <c r="A21" s="39"/>
      <c r="B21" s="39"/>
      <c r="C21" s="39"/>
      <c r="D21" s="39"/>
      <c r="E21" s="39"/>
      <c r="F21" s="39"/>
      <c r="G21" s="39"/>
      <c r="H21" s="39"/>
      <c r="I21" s="39"/>
    </row>
    <row r="22" spans="1:9" ht="14.45">
      <c r="A22" s="39"/>
      <c r="B22" s="39"/>
      <c r="C22" s="39"/>
      <c r="D22" s="39"/>
      <c r="E22" s="39"/>
      <c r="F22" s="39"/>
      <c r="G22" s="39"/>
      <c r="H22" s="39"/>
      <c r="I22" s="39"/>
    </row>
    <row r="23" spans="1:9" ht="14.45">
      <c r="A23" s="39"/>
      <c r="B23" s="39"/>
      <c r="C23" s="39"/>
      <c r="D23" s="39"/>
      <c r="E23" s="39"/>
      <c r="F23" s="39"/>
      <c r="G23" s="39"/>
      <c r="H23" s="39"/>
      <c r="I23" s="39"/>
    </row>
    <row r="24" spans="1:9" ht="14.45">
      <c r="A24" s="39"/>
      <c r="B24" s="39"/>
      <c r="C24" s="39"/>
      <c r="D24" s="39"/>
      <c r="E24" s="39"/>
      <c r="F24" s="39"/>
      <c r="G24" s="39"/>
      <c r="H24" s="39"/>
      <c r="I24" s="39"/>
    </row>
    <row r="25" spans="1:9" ht="14.45">
      <c r="A25" s="39"/>
      <c r="B25" s="39"/>
      <c r="C25" s="39"/>
      <c r="D25" s="39"/>
      <c r="E25" s="39"/>
      <c r="F25" s="39"/>
      <c r="G25" s="39"/>
      <c r="H25" s="39"/>
      <c r="I25" s="39"/>
    </row>
    <row r="26" spans="1:9" ht="14.45">
      <c r="A26" s="39"/>
      <c r="B26" s="39"/>
      <c r="C26" s="39"/>
      <c r="D26" s="39"/>
      <c r="E26" s="39"/>
      <c r="F26" s="39"/>
      <c r="G26" s="39"/>
      <c r="H26" s="39"/>
      <c r="I26" s="39"/>
    </row>
    <row r="27" spans="1:9" ht="14.45">
      <c r="A27" s="39"/>
      <c r="B27" s="39"/>
    </row>
    <row r="28" spans="1:9" ht="14.45">
      <c r="A28" s="39"/>
      <c r="B28" s="39"/>
      <c r="C28" s="39"/>
      <c r="D28" s="39"/>
      <c r="E28" s="39"/>
      <c r="F28" s="39"/>
      <c r="G28" s="39"/>
      <c r="H28" s="39"/>
      <c r="I28" s="39"/>
    </row>
    <row r="29" spans="1:9" ht="14.45">
      <c r="A29" s="39"/>
      <c r="C29" s="39"/>
      <c r="D29" s="39"/>
      <c r="E29" s="39"/>
      <c r="F29" s="39"/>
      <c r="G29" s="39"/>
      <c r="H29" s="39"/>
      <c r="I29" s="39"/>
    </row>
    <row r="30" spans="1:9" ht="14.45">
      <c r="A30" s="39"/>
      <c r="C30" s="39"/>
      <c r="D30" s="39"/>
      <c r="E30" s="39"/>
      <c r="F30" s="39"/>
      <c r="G30" s="39"/>
      <c r="H30" s="39"/>
      <c r="I30" s="39"/>
    </row>
    <row r="31" spans="1:9" ht="14.45">
      <c r="A31" s="39"/>
      <c r="C31" s="39"/>
      <c r="D31" s="39"/>
      <c r="E31" s="39"/>
      <c r="F31" s="39"/>
      <c r="G31" s="39"/>
      <c r="H31" s="39"/>
      <c r="I31" s="39"/>
    </row>
    <row r="32" spans="1:9" ht="14.45">
      <c r="A32" s="39"/>
      <c r="B32" s="40"/>
      <c r="C32" s="39"/>
      <c r="D32" s="39"/>
      <c r="E32" s="39"/>
      <c r="F32" s="39"/>
      <c r="G32" s="39"/>
      <c r="H32" s="39"/>
      <c r="I32" s="39"/>
    </row>
    <row r="36" spans="1:2" ht="14.45">
      <c r="B36" s="38"/>
    </row>
    <row r="38" spans="1:2">
      <c r="A38" s="7" t="s">
        <v>449</v>
      </c>
    </row>
    <row r="40" spans="1:2" ht="14.45">
      <c r="A40" s="41" t="s">
        <v>125</v>
      </c>
    </row>
    <row r="46" spans="1:2" ht="14.45">
      <c r="A46" s="39"/>
      <c r="B46" s="40"/>
    </row>
    <row r="47" spans="1:2" ht="14.45">
      <c r="A47" s="39"/>
      <c r="B47" s="40"/>
    </row>
    <row r="48" spans="1:2">
      <c r="A48" s="39"/>
      <c r="B48" s="40"/>
    </row>
    <row r="49" spans="1:2">
      <c r="A49" s="39"/>
      <c r="B49" s="40"/>
    </row>
    <row r="50" spans="1:2">
      <c r="A50" s="39"/>
      <c r="B50" s="40"/>
    </row>
    <row r="51" spans="1:2">
      <c r="A51" s="39"/>
      <c r="B51" s="40"/>
    </row>
    <row r="52" spans="1:2">
      <c r="A52" s="39"/>
      <c r="B52" s="40"/>
    </row>
    <row r="53" spans="1:2">
      <c r="A53" s="39"/>
      <c r="B53" s="40"/>
    </row>
    <row r="54" spans="1:2">
      <c r="A54" s="39"/>
      <c r="B54" s="40"/>
    </row>
    <row r="55" spans="1:2">
      <c r="A55" s="39"/>
      <c r="B55" s="40"/>
    </row>
    <row r="56" spans="1:2">
      <c r="A56" s="39"/>
      <c r="B56" s="40"/>
    </row>
    <row r="57" spans="1:2">
      <c r="A57" s="39"/>
      <c r="B57" s="40"/>
    </row>
    <row r="58" spans="1:2">
      <c r="A58" s="39"/>
      <c r="B58" s="40"/>
    </row>
    <row r="59" spans="1:2">
      <c r="A59" s="39"/>
      <c r="B59" s="40"/>
    </row>
    <row r="60" spans="1:2">
      <c r="A60" s="39"/>
      <c r="B60" s="40"/>
    </row>
    <row r="61" spans="1:2">
      <c r="A61" s="39"/>
      <c r="B61" s="40"/>
    </row>
    <row r="62" spans="1:2">
      <c r="A62" s="39"/>
      <c r="B62" s="39"/>
    </row>
    <row r="63" spans="1:2">
      <c r="A63" s="39"/>
      <c r="B63" s="39"/>
    </row>
    <row r="64" spans="1:2">
      <c r="A64" s="39"/>
      <c r="B64" s="39"/>
    </row>
    <row r="65" spans="1:2">
      <c r="A65" s="39"/>
      <c r="B65" s="39"/>
    </row>
    <row r="66" spans="1:2">
      <c r="A66" s="39"/>
      <c r="B66" s="39"/>
    </row>
    <row r="67" spans="1:2">
      <c r="A67" s="39"/>
      <c r="B67" s="39"/>
    </row>
    <row r="68" spans="1:2">
      <c r="A68" s="39"/>
      <c r="B68" s="39"/>
    </row>
    <row r="69" spans="1:2">
      <c r="A69" s="39"/>
      <c r="B69" s="39"/>
    </row>
    <row r="70" spans="1:2">
      <c r="A70" s="39"/>
      <c r="B70" s="39"/>
    </row>
    <row r="71" spans="1:2">
      <c r="A71" s="39"/>
      <c r="B71" s="39"/>
    </row>
    <row r="72" spans="1:2">
      <c r="A72" s="39"/>
      <c r="B72" s="39"/>
    </row>
    <row r="73" spans="1:2">
      <c r="A73" s="39"/>
      <c r="B73" s="39"/>
    </row>
    <row r="74" spans="1:2">
      <c r="A74" s="39"/>
      <c r="B74" s="39"/>
    </row>
    <row r="75" spans="1:2">
      <c r="A75" s="39"/>
      <c r="B75" s="39"/>
    </row>
    <row r="76" spans="1:2">
      <c r="A76" s="39"/>
      <c r="B76" s="39"/>
    </row>
    <row r="77" spans="1:2">
      <c r="A77" s="39"/>
      <c r="B77" s="39"/>
    </row>
    <row r="78" spans="1:2">
      <c r="A78" s="39"/>
      <c r="B78" s="39"/>
    </row>
    <row r="79" spans="1:2">
      <c r="A79" s="39"/>
      <c r="B79" s="39"/>
    </row>
    <row r="80" spans="1:2">
      <c r="A80" s="39"/>
      <c r="B80" s="39"/>
    </row>
    <row r="81" spans="1:2">
      <c r="A81" s="39"/>
      <c r="B81" s="39"/>
    </row>
    <row r="82" spans="1:2">
      <c r="A82" s="39"/>
      <c r="B82" s="39"/>
    </row>
    <row r="83" spans="1:2">
      <c r="A83" s="39"/>
      <c r="B83" s="40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"/>
  <sheetViews>
    <sheetView zoomScale="90" zoomScaleNormal="90" workbookViewId="0">
      <selection activeCell="A45" sqref="A45"/>
    </sheetView>
  </sheetViews>
  <sheetFormatPr defaultRowHeight="12.75"/>
  <cols>
    <col min="1" max="1" width="66.85546875" style="41" customWidth="1"/>
    <col min="2" max="3" width="8.42578125" style="41" bestFit="1" customWidth="1"/>
    <col min="4" max="4" width="7.140625" style="41" bestFit="1" customWidth="1"/>
    <col min="5" max="5" width="8.42578125" style="41" bestFit="1" customWidth="1"/>
    <col min="6" max="174" width="8.7109375" style="41"/>
    <col min="175" max="175" width="63.85546875" style="41" customWidth="1"/>
    <col min="176" max="208" width="8.7109375" style="41"/>
    <col min="209" max="209" width="63.85546875" style="41" customWidth="1"/>
    <col min="210" max="430" width="8.7109375" style="41"/>
    <col min="431" max="431" width="63.85546875" style="41" customWidth="1"/>
    <col min="432" max="464" width="8.7109375" style="41"/>
    <col min="465" max="465" width="63.85546875" style="41" customWidth="1"/>
    <col min="466" max="686" width="8.7109375" style="41"/>
    <col min="687" max="687" width="63.85546875" style="41" customWidth="1"/>
    <col min="688" max="720" width="8.7109375" style="41"/>
    <col min="721" max="721" width="63.85546875" style="41" customWidth="1"/>
    <col min="722" max="942" width="8.7109375" style="41"/>
    <col min="943" max="943" width="63.85546875" style="41" customWidth="1"/>
    <col min="944" max="976" width="8.7109375" style="41"/>
    <col min="977" max="977" width="63.85546875" style="41" customWidth="1"/>
    <col min="978" max="1198" width="8.7109375" style="41"/>
    <col min="1199" max="1199" width="63.85546875" style="41" customWidth="1"/>
    <col min="1200" max="1232" width="8.7109375" style="41"/>
    <col min="1233" max="1233" width="63.85546875" style="41" customWidth="1"/>
    <col min="1234" max="1454" width="8.7109375" style="41"/>
    <col min="1455" max="1455" width="63.85546875" style="41" customWidth="1"/>
    <col min="1456" max="1488" width="8.7109375" style="41"/>
    <col min="1489" max="1489" width="63.85546875" style="41" customWidth="1"/>
    <col min="1490" max="1710" width="8.7109375" style="41"/>
    <col min="1711" max="1711" width="63.85546875" style="41" customWidth="1"/>
    <col min="1712" max="1744" width="8.7109375" style="41"/>
    <col min="1745" max="1745" width="63.85546875" style="41" customWidth="1"/>
    <col min="1746" max="1966" width="8.7109375" style="41"/>
    <col min="1967" max="1967" width="63.85546875" style="41" customWidth="1"/>
    <col min="1968" max="2000" width="8.7109375" style="41"/>
    <col min="2001" max="2001" width="63.85546875" style="41" customWidth="1"/>
    <col min="2002" max="2222" width="8.7109375" style="41"/>
    <col min="2223" max="2223" width="63.85546875" style="41" customWidth="1"/>
    <col min="2224" max="2256" width="8.7109375" style="41"/>
    <col min="2257" max="2257" width="63.85546875" style="41" customWidth="1"/>
    <col min="2258" max="2478" width="8.7109375" style="41"/>
    <col min="2479" max="2479" width="63.85546875" style="41" customWidth="1"/>
    <col min="2480" max="2512" width="8.7109375" style="41"/>
    <col min="2513" max="2513" width="63.85546875" style="41" customWidth="1"/>
    <col min="2514" max="2734" width="8.7109375" style="41"/>
    <col min="2735" max="2735" width="63.85546875" style="41" customWidth="1"/>
    <col min="2736" max="2768" width="8.7109375" style="41"/>
    <col min="2769" max="2769" width="63.85546875" style="41" customWidth="1"/>
    <col min="2770" max="2990" width="8.7109375" style="41"/>
    <col min="2991" max="2991" width="63.85546875" style="41" customWidth="1"/>
    <col min="2992" max="3024" width="8.7109375" style="41"/>
    <col min="3025" max="3025" width="63.85546875" style="41" customWidth="1"/>
    <col min="3026" max="3246" width="8.7109375" style="41"/>
    <col min="3247" max="3247" width="63.85546875" style="41" customWidth="1"/>
    <col min="3248" max="3280" width="8.7109375" style="41"/>
    <col min="3281" max="3281" width="63.85546875" style="41" customWidth="1"/>
    <col min="3282" max="3502" width="8.7109375" style="41"/>
    <col min="3503" max="3503" width="63.85546875" style="41" customWidth="1"/>
    <col min="3504" max="3536" width="8.7109375" style="41"/>
    <col min="3537" max="3537" width="63.85546875" style="41" customWidth="1"/>
    <col min="3538" max="3758" width="8.7109375" style="41"/>
    <col min="3759" max="3759" width="63.85546875" style="41" customWidth="1"/>
    <col min="3760" max="3792" width="8.7109375" style="41"/>
    <col min="3793" max="3793" width="63.85546875" style="41" customWidth="1"/>
    <col min="3794" max="4014" width="8.7109375" style="41"/>
    <col min="4015" max="4015" width="63.85546875" style="41" customWidth="1"/>
    <col min="4016" max="4048" width="8.7109375" style="41"/>
    <col min="4049" max="4049" width="63.85546875" style="41" customWidth="1"/>
    <col min="4050" max="4270" width="8.7109375" style="41"/>
    <col min="4271" max="4271" width="63.85546875" style="41" customWidth="1"/>
    <col min="4272" max="4304" width="8.7109375" style="41"/>
    <col min="4305" max="4305" width="63.85546875" style="41" customWidth="1"/>
    <col min="4306" max="4526" width="8.7109375" style="41"/>
    <col min="4527" max="4527" width="63.85546875" style="41" customWidth="1"/>
    <col min="4528" max="4560" width="8.7109375" style="41"/>
    <col min="4561" max="4561" width="63.85546875" style="41" customWidth="1"/>
    <col min="4562" max="4782" width="8.7109375" style="41"/>
    <col min="4783" max="4783" width="63.85546875" style="41" customWidth="1"/>
    <col min="4784" max="4816" width="8.7109375" style="41"/>
    <col min="4817" max="4817" width="63.85546875" style="41" customWidth="1"/>
    <col min="4818" max="5038" width="8.7109375" style="41"/>
    <col min="5039" max="5039" width="63.85546875" style="41" customWidth="1"/>
    <col min="5040" max="5072" width="8.7109375" style="41"/>
    <col min="5073" max="5073" width="63.85546875" style="41" customWidth="1"/>
    <col min="5074" max="5294" width="8.7109375" style="41"/>
    <col min="5295" max="5295" width="63.85546875" style="41" customWidth="1"/>
    <col min="5296" max="5328" width="8.7109375" style="41"/>
    <col min="5329" max="5329" width="63.85546875" style="41" customWidth="1"/>
    <col min="5330" max="5550" width="8.7109375" style="41"/>
    <col min="5551" max="5551" width="63.85546875" style="41" customWidth="1"/>
    <col min="5552" max="5584" width="8.7109375" style="41"/>
    <col min="5585" max="5585" width="63.85546875" style="41" customWidth="1"/>
    <col min="5586" max="5806" width="8.7109375" style="41"/>
    <col min="5807" max="5807" width="63.85546875" style="41" customWidth="1"/>
    <col min="5808" max="5840" width="8.7109375" style="41"/>
    <col min="5841" max="5841" width="63.85546875" style="41" customWidth="1"/>
    <col min="5842" max="6062" width="8.7109375" style="41"/>
    <col min="6063" max="6063" width="63.85546875" style="41" customWidth="1"/>
    <col min="6064" max="6096" width="8.7109375" style="41"/>
    <col min="6097" max="6097" width="63.85546875" style="41" customWidth="1"/>
    <col min="6098" max="6318" width="8.7109375" style="41"/>
    <col min="6319" max="6319" width="63.85546875" style="41" customWidth="1"/>
    <col min="6320" max="6352" width="8.7109375" style="41"/>
    <col min="6353" max="6353" width="63.85546875" style="41" customWidth="1"/>
    <col min="6354" max="6574" width="8.7109375" style="41"/>
    <col min="6575" max="6575" width="63.85546875" style="41" customWidth="1"/>
    <col min="6576" max="6608" width="8.7109375" style="41"/>
    <col min="6609" max="6609" width="63.85546875" style="41" customWidth="1"/>
    <col min="6610" max="6830" width="8.7109375" style="41"/>
    <col min="6831" max="6831" width="63.85546875" style="41" customWidth="1"/>
    <col min="6832" max="6864" width="8.7109375" style="41"/>
    <col min="6865" max="6865" width="63.85546875" style="41" customWidth="1"/>
    <col min="6866" max="7086" width="8.7109375" style="41"/>
    <col min="7087" max="7087" width="63.85546875" style="41" customWidth="1"/>
    <col min="7088" max="7120" width="8.7109375" style="41"/>
    <col min="7121" max="7121" width="63.85546875" style="41" customWidth="1"/>
    <col min="7122" max="7342" width="8.7109375" style="41"/>
    <col min="7343" max="7343" width="63.85546875" style="41" customWidth="1"/>
    <col min="7344" max="7376" width="8.7109375" style="41"/>
    <col min="7377" max="7377" width="63.85546875" style="41" customWidth="1"/>
    <col min="7378" max="7598" width="8.7109375" style="41"/>
    <col min="7599" max="7599" width="63.85546875" style="41" customWidth="1"/>
    <col min="7600" max="7632" width="8.7109375" style="41"/>
    <col min="7633" max="7633" width="63.85546875" style="41" customWidth="1"/>
    <col min="7634" max="7854" width="8.7109375" style="41"/>
    <col min="7855" max="7855" width="63.85546875" style="41" customWidth="1"/>
    <col min="7856" max="7888" width="8.7109375" style="41"/>
    <col min="7889" max="7889" width="63.85546875" style="41" customWidth="1"/>
    <col min="7890" max="8110" width="8.7109375" style="41"/>
    <col min="8111" max="8111" width="63.85546875" style="41" customWidth="1"/>
    <col min="8112" max="8144" width="8.7109375" style="41"/>
    <col min="8145" max="8145" width="63.85546875" style="41" customWidth="1"/>
    <col min="8146" max="8366" width="8.7109375" style="41"/>
    <col min="8367" max="8367" width="63.85546875" style="41" customWidth="1"/>
    <col min="8368" max="8400" width="8.7109375" style="41"/>
    <col min="8401" max="8401" width="63.85546875" style="41" customWidth="1"/>
    <col min="8402" max="8622" width="8.7109375" style="41"/>
    <col min="8623" max="8623" width="63.85546875" style="41" customWidth="1"/>
    <col min="8624" max="8656" width="8.7109375" style="41"/>
    <col min="8657" max="8657" width="63.85546875" style="41" customWidth="1"/>
    <col min="8658" max="8878" width="8.7109375" style="41"/>
    <col min="8879" max="8879" width="63.85546875" style="41" customWidth="1"/>
    <col min="8880" max="8912" width="8.7109375" style="41"/>
    <col min="8913" max="8913" width="63.85546875" style="41" customWidth="1"/>
    <col min="8914" max="9134" width="8.7109375" style="41"/>
    <col min="9135" max="9135" width="63.85546875" style="41" customWidth="1"/>
    <col min="9136" max="9168" width="8.7109375" style="41"/>
    <col min="9169" max="9169" width="63.85546875" style="41" customWidth="1"/>
    <col min="9170" max="9390" width="8.7109375" style="41"/>
    <col min="9391" max="9391" width="63.85546875" style="41" customWidth="1"/>
    <col min="9392" max="9424" width="8.7109375" style="41"/>
    <col min="9425" max="9425" width="63.85546875" style="41" customWidth="1"/>
    <col min="9426" max="9646" width="8.7109375" style="41"/>
    <col min="9647" max="9647" width="63.85546875" style="41" customWidth="1"/>
    <col min="9648" max="9680" width="8.7109375" style="41"/>
    <col min="9681" max="9681" width="63.85546875" style="41" customWidth="1"/>
    <col min="9682" max="9902" width="8.7109375" style="41"/>
    <col min="9903" max="9903" width="63.85546875" style="41" customWidth="1"/>
    <col min="9904" max="9936" width="8.7109375" style="41"/>
    <col min="9937" max="9937" width="63.85546875" style="41" customWidth="1"/>
    <col min="9938" max="10158" width="8.7109375" style="41"/>
    <col min="10159" max="10159" width="63.85546875" style="41" customWidth="1"/>
    <col min="10160" max="10192" width="8.7109375" style="41"/>
    <col min="10193" max="10193" width="63.85546875" style="41" customWidth="1"/>
    <col min="10194" max="10414" width="8.7109375" style="41"/>
    <col min="10415" max="10415" width="63.85546875" style="41" customWidth="1"/>
    <col min="10416" max="10448" width="8.7109375" style="41"/>
    <col min="10449" max="10449" width="63.85546875" style="41" customWidth="1"/>
    <col min="10450" max="10670" width="8.7109375" style="41"/>
    <col min="10671" max="10671" width="63.85546875" style="41" customWidth="1"/>
    <col min="10672" max="10704" width="8.7109375" style="41"/>
    <col min="10705" max="10705" width="63.85546875" style="41" customWidth="1"/>
    <col min="10706" max="10926" width="8.7109375" style="41"/>
    <col min="10927" max="10927" width="63.85546875" style="41" customWidth="1"/>
    <col min="10928" max="10960" width="8.7109375" style="41"/>
    <col min="10961" max="10961" width="63.85546875" style="41" customWidth="1"/>
    <col min="10962" max="11182" width="8.7109375" style="41"/>
    <col min="11183" max="11183" width="63.85546875" style="41" customWidth="1"/>
    <col min="11184" max="11216" width="8.7109375" style="41"/>
    <col min="11217" max="11217" width="63.85546875" style="41" customWidth="1"/>
    <col min="11218" max="11438" width="8.7109375" style="41"/>
    <col min="11439" max="11439" width="63.85546875" style="41" customWidth="1"/>
    <col min="11440" max="11472" width="8.7109375" style="41"/>
    <col min="11473" max="11473" width="63.85546875" style="41" customWidth="1"/>
    <col min="11474" max="11694" width="8.7109375" style="41"/>
    <col min="11695" max="11695" width="63.85546875" style="41" customWidth="1"/>
    <col min="11696" max="11728" width="8.7109375" style="41"/>
    <col min="11729" max="11729" width="63.85546875" style="41" customWidth="1"/>
    <col min="11730" max="11950" width="8.7109375" style="41"/>
    <col min="11951" max="11951" width="63.85546875" style="41" customWidth="1"/>
    <col min="11952" max="11984" width="8.7109375" style="41"/>
    <col min="11985" max="11985" width="63.85546875" style="41" customWidth="1"/>
    <col min="11986" max="12206" width="8.7109375" style="41"/>
    <col min="12207" max="12207" width="63.85546875" style="41" customWidth="1"/>
    <col min="12208" max="12240" width="8.7109375" style="41"/>
    <col min="12241" max="12241" width="63.85546875" style="41" customWidth="1"/>
    <col min="12242" max="12462" width="8.7109375" style="41"/>
    <col min="12463" max="12463" width="63.85546875" style="41" customWidth="1"/>
    <col min="12464" max="12496" width="8.7109375" style="41"/>
    <col min="12497" max="12497" width="63.85546875" style="41" customWidth="1"/>
    <col min="12498" max="12718" width="8.7109375" style="41"/>
    <col min="12719" max="12719" width="63.85546875" style="41" customWidth="1"/>
    <col min="12720" max="12752" width="8.7109375" style="41"/>
    <col min="12753" max="12753" width="63.85546875" style="41" customWidth="1"/>
    <col min="12754" max="12974" width="8.7109375" style="41"/>
    <col min="12975" max="12975" width="63.85546875" style="41" customWidth="1"/>
    <col min="12976" max="13008" width="8.7109375" style="41"/>
    <col min="13009" max="13009" width="63.85546875" style="41" customWidth="1"/>
    <col min="13010" max="13230" width="8.7109375" style="41"/>
    <col min="13231" max="13231" width="63.85546875" style="41" customWidth="1"/>
    <col min="13232" max="13264" width="8.7109375" style="41"/>
    <col min="13265" max="13265" width="63.85546875" style="41" customWidth="1"/>
    <col min="13266" max="13486" width="8.7109375" style="41"/>
    <col min="13487" max="13487" width="63.85546875" style="41" customWidth="1"/>
    <col min="13488" max="13520" width="8.7109375" style="41"/>
    <col min="13521" max="13521" width="63.85546875" style="41" customWidth="1"/>
    <col min="13522" max="13742" width="8.7109375" style="41"/>
    <col min="13743" max="13743" width="63.85546875" style="41" customWidth="1"/>
    <col min="13744" max="13776" width="8.7109375" style="41"/>
    <col min="13777" max="13777" width="63.85546875" style="41" customWidth="1"/>
    <col min="13778" max="13998" width="8.7109375" style="41"/>
    <col min="13999" max="13999" width="63.85546875" style="41" customWidth="1"/>
    <col min="14000" max="14032" width="8.7109375" style="41"/>
    <col min="14033" max="14033" width="63.85546875" style="41" customWidth="1"/>
    <col min="14034" max="14254" width="8.7109375" style="41"/>
    <col min="14255" max="14255" width="63.85546875" style="41" customWidth="1"/>
    <col min="14256" max="14288" width="8.7109375" style="41"/>
    <col min="14289" max="14289" width="63.85546875" style="41" customWidth="1"/>
    <col min="14290" max="14510" width="8.7109375" style="41"/>
    <col min="14511" max="14511" width="63.85546875" style="41" customWidth="1"/>
    <col min="14512" max="14544" width="8.7109375" style="41"/>
    <col min="14545" max="14545" width="63.85546875" style="41" customWidth="1"/>
    <col min="14546" max="14766" width="8.7109375" style="41"/>
    <col min="14767" max="14767" width="63.85546875" style="41" customWidth="1"/>
    <col min="14768" max="14800" width="8.7109375" style="41"/>
    <col min="14801" max="14801" width="63.85546875" style="41" customWidth="1"/>
    <col min="14802" max="15022" width="8.7109375" style="41"/>
    <col min="15023" max="15023" width="63.85546875" style="41" customWidth="1"/>
    <col min="15024" max="15056" width="8.7109375" style="41"/>
    <col min="15057" max="15057" width="63.85546875" style="41" customWidth="1"/>
    <col min="15058" max="15278" width="8.7109375" style="41"/>
    <col min="15279" max="15279" width="63.85546875" style="41" customWidth="1"/>
    <col min="15280" max="15312" width="8.7109375" style="41"/>
    <col min="15313" max="15313" width="63.85546875" style="41" customWidth="1"/>
    <col min="15314" max="15534" width="8.7109375" style="41"/>
    <col min="15535" max="15535" width="63.85546875" style="41" customWidth="1"/>
    <col min="15536" max="15568" width="8.7109375" style="41"/>
    <col min="15569" max="15569" width="63.85546875" style="41" customWidth="1"/>
    <col min="15570" max="15790" width="8.7109375" style="41"/>
    <col min="15791" max="15791" width="63.85546875" style="41" customWidth="1"/>
    <col min="15792" max="15824" width="8.7109375" style="41"/>
    <col min="15825" max="15825" width="63.85546875" style="41" customWidth="1"/>
    <col min="15826" max="16046" width="8.7109375" style="41"/>
    <col min="16047" max="16047" width="63.85546875" style="41" customWidth="1"/>
    <col min="16048" max="16080" width="8.7109375" style="41"/>
    <col min="16081" max="16081" width="63.85546875" style="41" customWidth="1"/>
    <col min="16082" max="16302" width="8.7109375" style="41"/>
    <col min="16303" max="16303" width="63.85546875" style="41" customWidth="1"/>
    <col min="16304" max="16341" width="8.7109375" style="41"/>
    <col min="16342" max="16384" width="9.140625" style="41" customWidth="1"/>
  </cols>
  <sheetData>
    <row r="1" spans="1:8" s="177" customFormat="1" ht="12.75" customHeight="1">
      <c r="A1" s="177" t="s">
        <v>42</v>
      </c>
      <c r="C1" s="182"/>
    </row>
    <row r="2" spans="1:8" s="177" customFormat="1" ht="12.75" customHeight="1">
      <c r="A2" s="183"/>
      <c r="B2" s="183"/>
      <c r="C2" s="182"/>
    </row>
    <row r="3" spans="1:8" s="177" customFormat="1" ht="12.75" customHeight="1">
      <c r="A3" s="183"/>
      <c r="B3" s="183">
        <v>2010</v>
      </c>
      <c r="C3" s="354">
        <v>2015</v>
      </c>
      <c r="D3" s="354">
        <v>2016</v>
      </c>
      <c r="E3" s="354">
        <v>2017</v>
      </c>
    </row>
    <row r="4" spans="1:8" s="177" customFormat="1" ht="12.75" customHeight="1"/>
    <row r="5" spans="1:8" ht="14.45">
      <c r="A5" s="170" t="s">
        <v>43</v>
      </c>
      <c r="B5" s="307">
        <v>1.9689429352504926</v>
      </c>
      <c r="C5" s="307">
        <v>2.246394112134821</v>
      </c>
      <c r="D5" s="307">
        <v>2.095680970123436</v>
      </c>
      <c r="E5" s="307">
        <v>2.1322518003728601</v>
      </c>
    </row>
    <row r="6" spans="1:8" ht="12.95">
      <c r="B6" s="307"/>
      <c r="C6" s="307"/>
      <c r="D6" s="307"/>
      <c r="E6" s="307"/>
    </row>
    <row r="7" spans="1:8" ht="14.45">
      <c r="A7" s="170" t="s">
        <v>44</v>
      </c>
      <c r="B7" s="307">
        <v>5.2565707133917403</v>
      </c>
      <c r="C7" s="307">
        <v>5.2435862445414845</v>
      </c>
      <c r="D7" s="307">
        <v>5.2927757294139433</v>
      </c>
      <c r="E7" s="307">
        <v>5.1825441504555787</v>
      </c>
    </row>
    <row r="9" spans="1:8" ht="12.6" customHeight="1">
      <c r="A9" s="170" t="s">
        <v>45</v>
      </c>
    </row>
    <row r="10" spans="1:8" ht="16.5" customHeight="1">
      <c r="A10" s="184" t="s">
        <v>46</v>
      </c>
      <c r="B10" s="185">
        <v>58299.384992830448</v>
      </c>
      <c r="C10" s="185">
        <v>61111.716191320964</v>
      </c>
      <c r="D10" s="185">
        <v>62273.414482212916</v>
      </c>
      <c r="E10" s="185">
        <v>62704.593315402097</v>
      </c>
    </row>
    <row r="11" spans="1:8" s="186" customFormat="1" ht="16.5" customHeight="1">
      <c r="A11" s="186" t="s">
        <v>47</v>
      </c>
      <c r="B11" s="185">
        <v>24530.983916745503</v>
      </c>
      <c r="C11" s="185">
        <v>29386.141834743004</v>
      </c>
      <c r="D11" s="185">
        <v>28824.09542743539</v>
      </c>
      <c r="E11" s="185">
        <v>29446.652719665279</v>
      </c>
    </row>
    <row r="12" spans="1:8" s="186" customFormat="1" ht="16.5" customHeight="1">
      <c r="A12" s="186" t="s">
        <v>48</v>
      </c>
      <c r="B12" s="185">
        <v>58246.499275712216</v>
      </c>
      <c r="C12" s="185">
        <v>64071.180555555555</v>
      </c>
      <c r="D12" s="185">
        <v>66282.660902977907</v>
      </c>
      <c r="E12" s="185">
        <v>64233.760186263098</v>
      </c>
    </row>
    <row r="13" spans="1:8" s="186" customFormat="1" ht="12.75" customHeight="1"/>
    <row r="14" spans="1:8" ht="14.45">
      <c r="A14" s="170" t="s">
        <v>49</v>
      </c>
    </row>
    <row r="15" spans="1:8" ht="12.75" customHeight="1">
      <c r="A15" s="173" t="s">
        <v>50</v>
      </c>
      <c r="B15" s="308">
        <v>1.5</v>
      </c>
      <c r="C15" s="153">
        <v>0.1</v>
      </c>
      <c r="D15" s="309">
        <v>-0.1</v>
      </c>
      <c r="E15" s="309">
        <v>1.2</v>
      </c>
      <c r="G15" s="31"/>
      <c r="H15" s="31"/>
    </row>
    <row r="16" spans="1:8" ht="12.75" customHeight="1">
      <c r="A16" s="173" t="s">
        <v>51</v>
      </c>
      <c r="B16" s="308">
        <v>0.2</v>
      </c>
      <c r="C16" s="153">
        <v>1.1000000000000001</v>
      </c>
      <c r="D16" s="309">
        <v>0.2</v>
      </c>
      <c r="E16" s="309">
        <v>1.9</v>
      </c>
      <c r="G16" s="31"/>
      <c r="H16" s="31"/>
    </row>
    <row r="17" spans="1:5" ht="12.95">
      <c r="A17" s="183"/>
      <c r="B17" s="183"/>
      <c r="C17" s="183"/>
      <c r="D17" s="183"/>
      <c r="E17" s="183"/>
    </row>
    <row r="18" spans="1:5" ht="12.95">
      <c r="A18" s="177"/>
      <c r="B18" s="177"/>
      <c r="C18" s="177"/>
      <c r="D18" s="177"/>
      <c r="E18" s="177"/>
    </row>
    <row r="19" spans="1:5" ht="14.45">
      <c r="A19" s="187" t="s">
        <v>52</v>
      </c>
      <c r="B19" s="187"/>
    </row>
    <row r="20" spans="1:5" ht="15">
      <c r="A20" s="187" t="s">
        <v>53</v>
      </c>
      <c r="B20" s="187"/>
    </row>
    <row r="21" spans="1:5" ht="14.45">
      <c r="A21" s="187" t="s">
        <v>54</v>
      </c>
      <c r="B21" s="187"/>
    </row>
    <row r="23" spans="1:5" ht="14.45">
      <c r="A23" s="41" t="s">
        <v>55</v>
      </c>
      <c r="B23" s="31"/>
      <c r="C23" s="31"/>
      <c r="D23" s="31"/>
      <c r="E23" s="31"/>
    </row>
    <row r="24" spans="1:5" ht="12.75" customHeight="1">
      <c r="B24" s="31"/>
      <c r="C24" s="31"/>
      <c r="D24" s="31"/>
      <c r="E24" s="3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7"/>
  <sheetViews>
    <sheetView zoomScale="80" zoomScaleNormal="80" workbookViewId="0">
      <selection activeCell="A2" sqref="A2:B2"/>
    </sheetView>
  </sheetViews>
  <sheetFormatPr defaultColWidth="10.85546875" defaultRowHeight="12.75"/>
  <cols>
    <col min="1" max="1" width="47.140625" style="8" customWidth="1"/>
    <col min="2" max="2" width="12.85546875" style="8" customWidth="1"/>
    <col min="3" max="3" width="9.140625" style="8" customWidth="1"/>
    <col min="4" max="4" width="10.140625" style="8" customWidth="1"/>
    <col min="5" max="5" width="1.85546875" style="20" customWidth="1"/>
    <col min="6" max="6" width="12" style="20" customWidth="1"/>
    <col min="7" max="206" width="10.85546875" style="20"/>
    <col min="207" max="207" width="40.42578125" style="20" customWidth="1"/>
    <col min="208" max="208" width="12.5703125" style="20" customWidth="1"/>
    <col min="209" max="209" width="11.85546875" style="20" customWidth="1"/>
    <col min="210" max="210" width="10.85546875" style="20" customWidth="1"/>
    <col min="211" max="211" width="1.85546875" style="20" customWidth="1"/>
    <col min="212" max="212" width="14.85546875" style="20" customWidth="1"/>
    <col min="213" max="213" width="3.140625" style="20" customWidth="1"/>
    <col min="214" max="232" width="10.85546875" style="20"/>
    <col min="233" max="233" width="47.140625" style="20" customWidth="1"/>
    <col min="234" max="234" width="12.85546875" style="20" customWidth="1"/>
    <col min="235" max="235" width="9.140625" style="20" customWidth="1"/>
    <col min="236" max="236" width="8.42578125" style="20" customWidth="1"/>
    <col min="237" max="237" width="1.85546875" style="20" customWidth="1"/>
    <col min="238" max="238" width="12" style="20" customWidth="1"/>
    <col min="239" max="462" width="10.85546875" style="20"/>
    <col min="463" max="463" width="40.42578125" style="20" customWidth="1"/>
    <col min="464" max="464" width="12.5703125" style="20" customWidth="1"/>
    <col min="465" max="465" width="11.85546875" style="20" customWidth="1"/>
    <col min="466" max="466" width="10.85546875" style="20" customWidth="1"/>
    <col min="467" max="467" width="1.85546875" style="20" customWidth="1"/>
    <col min="468" max="468" width="14.85546875" style="20" customWidth="1"/>
    <col min="469" max="469" width="3.140625" style="20" customWidth="1"/>
    <col min="470" max="488" width="10.85546875" style="20"/>
    <col min="489" max="489" width="47.140625" style="20" customWidth="1"/>
    <col min="490" max="490" width="12.85546875" style="20" customWidth="1"/>
    <col min="491" max="491" width="9.140625" style="20" customWidth="1"/>
    <col min="492" max="492" width="8.42578125" style="20" customWidth="1"/>
    <col min="493" max="493" width="1.85546875" style="20" customWidth="1"/>
    <col min="494" max="494" width="12" style="20" customWidth="1"/>
    <col min="495" max="718" width="10.85546875" style="20"/>
    <col min="719" max="719" width="40.42578125" style="20" customWidth="1"/>
    <col min="720" max="720" width="12.5703125" style="20" customWidth="1"/>
    <col min="721" max="721" width="11.85546875" style="20" customWidth="1"/>
    <col min="722" max="722" width="10.85546875" style="20" customWidth="1"/>
    <col min="723" max="723" width="1.85546875" style="20" customWidth="1"/>
    <col min="724" max="724" width="14.85546875" style="20" customWidth="1"/>
    <col min="725" max="725" width="3.140625" style="20" customWidth="1"/>
    <col min="726" max="744" width="10.85546875" style="20"/>
    <col min="745" max="745" width="47.140625" style="20" customWidth="1"/>
    <col min="746" max="746" width="12.85546875" style="20" customWidth="1"/>
    <col min="747" max="747" width="9.140625" style="20" customWidth="1"/>
    <col min="748" max="748" width="8.42578125" style="20" customWidth="1"/>
    <col min="749" max="749" width="1.85546875" style="20" customWidth="1"/>
    <col min="750" max="750" width="12" style="20" customWidth="1"/>
    <col min="751" max="974" width="10.85546875" style="20"/>
    <col min="975" max="975" width="40.42578125" style="20" customWidth="1"/>
    <col min="976" max="976" width="12.5703125" style="20" customWidth="1"/>
    <col min="977" max="977" width="11.85546875" style="20" customWidth="1"/>
    <col min="978" max="978" width="10.85546875" style="20" customWidth="1"/>
    <col min="979" max="979" width="1.85546875" style="20" customWidth="1"/>
    <col min="980" max="980" width="14.85546875" style="20" customWidth="1"/>
    <col min="981" max="981" width="3.140625" style="20" customWidth="1"/>
    <col min="982" max="1000" width="10.85546875" style="20"/>
    <col min="1001" max="1001" width="47.140625" style="20" customWidth="1"/>
    <col min="1002" max="1002" width="12.85546875" style="20" customWidth="1"/>
    <col min="1003" max="1003" width="9.140625" style="20" customWidth="1"/>
    <col min="1004" max="1004" width="8.42578125" style="20" customWidth="1"/>
    <col min="1005" max="1005" width="1.85546875" style="20" customWidth="1"/>
    <col min="1006" max="1006" width="12" style="20" customWidth="1"/>
    <col min="1007" max="1230" width="10.85546875" style="20"/>
    <col min="1231" max="1231" width="40.42578125" style="20" customWidth="1"/>
    <col min="1232" max="1232" width="12.5703125" style="20" customWidth="1"/>
    <col min="1233" max="1233" width="11.85546875" style="20" customWidth="1"/>
    <col min="1234" max="1234" width="10.85546875" style="20" customWidth="1"/>
    <col min="1235" max="1235" width="1.85546875" style="20" customWidth="1"/>
    <col min="1236" max="1236" width="14.85546875" style="20" customWidth="1"/>
    <col min="1237" max="1237" width="3.140625" style="20" customWidth="1"/>
    <col min="1238" max="1256" width="10.85546875" style="20"/>
    <col min="1257" max="1257" width="47.140625" style="20" customWidth="1"/>
    <col min="1258" max="1258" width="12.85546875" style="20" customWidth="1"/>
    <col min="1259" max="1259" width="9.140625" style="20" customWidth="1"/>
    <col min="1260" max="1260" width="8.42578125" style="20" customWidth="1"/>
    <col min="1261" max="1261" width="1.85546875" style="20" customWidth="1"/>
    <col min="1262" max="1262" width="12" style="20" customWidth="1"/>
    <col min="1263" max="1486" width="10.85546875" style="20"/>
    <col min="1487" max="1487" width="40.42578125" style="20" customWidth="1"/>
    <col min="1488" max="1488" width="12.5703125" style="20" customWidth="1"/>
    <col min="1489" max="1489" width="11.85546875" style="20" customWidth="1"/>
    <col min="1490" max="1490" width="10.85546875" style="20" customWidth="1"/>
    <col min="1491" max="1491" width="1.85546875" style="20" customWidth="1"/>
    <col min="1492" max="1492" width="14.85546875" style="20" customWidth="1"/>
    <col min="1493" max="1493" width="3.140625" style="20" customWidth="1"/>
    <col min="1494" max="1512" width="10.85546875" style="20"/>
    <col min="1513" max="1513" width="47.140625" style="20" customWidth="1"/>
    <col min="1514" max="1514" width="12.85546875" style="20" customWidth="1"/>
    <col min="1515" max="1515" width="9.140625" style="20" customWidth="1"/>
    <col min="1516" max="1516" width="8.42578125" style="20" customWidth="1"/>
    <col min="1517" max="1517" width="1.85546875" style="20" customWidth="1"/>
    <col min="1518" max="1518" width="12" style="20" customWidth="1"/>
    <col min="1519" max="1742" width="10.85546875" style="20"/>
    <col min="1743" max="1743" width="40.42578125" style="20" customWidth="1"/>
    <col min="1744" max="1744" width="12.5703125" style="20" customWidth="1"/>
    <col min="1745" max="1745" width="11.85546875" style="20" customWidth="1"/>
    <col min="1746" max="1746" width="10.85546875" style="20" customWidth="1"/>
    <col min="1747" max="1747" width="1.85546875" style="20" customWidth="1"/>
    <col min="1748" max="1748" width="14.85546875" style="20" customWidth="1"/>
    <col min="1749" max="1749" width="3.140625" style="20" customWidth="1"/>
    <col min="1750" max="1768" width="10.85546875" style="20"/>
    <col min="1769" max="1769" width="47.140625" style="20" customWidth="1"/>
    <col min="1770" max="1770" width="12.85546875" style="20" customWidth="1"/>
    <col min="1771" max="1771" width="9.140625" style="20" customWidth="1"/>
    <col min="1772" max="1772" width="8.42578125" style="20" customWidth="1"/>
    <col min="1773" max="1773" width="1.85546875" style="20" customWidth="1"/>
    <col min="1774" max="1774" width="12" style="20" customWidth="1"/>
    <col min="1775" max="1998" width="10.85546875" style="20"/>
    <col min="1999" max="1999" width="40.42578125" style="20" customWidth="1"/>
    <col min="2000" max="2000" width="12.5703125" style="20" customWidth="1"/>
    <col min="2001" max="2001" width="11.85546875" style="20" customWidth="1"/>
    <col min="2002" max="2002" width="10.85546875" style="20" customWidth="1"/>
    <col min="2003" max="2003" width="1.85546875" style="20" customWidth="1"/>
    <col min="2004" max="2004" width="14.85546875" style="20" customWidth="1"/>
    <col min="2005" max="2005" width="3.140625" style="20" customWidth="1"/>
    <col min="2006" max="2024" width="10.85546875" style="20"/>
    <col min="2025" max="2025" width="47.140625" style="20" customWidth="1"/>
    <col min="2026" max="2026" width="12.85546875" style="20" customWidth="1"/>
    <col min="2027" max="2027" width="9.140625" style="20" customWidth="1"/>
    <col min="2028" max="2028" width="8.42578125" style="20" customWidth="1"/>
    <col min="2029" max="2029" width="1.85546875" style="20" customWidth="1"/>
    <col min="2030" max="2030" width="12" style="20" customWidth="1"/>
    <col min="2031" max="2254" width="10.85546875" style="20"/>
    <col min="2255" max="2255" width="40.42578125" style="20" customWidth="1"/>
    <col min="2256" max="2256" width="12.5703125" style="20" customWidth="1"/>
    <col min="2257" max="2257" width="11.85546875" style="20" customWidth="1"/>
    <col min="2258" max="2258" width="10.85546875" style="20" customWidth="1"/>
    <col min="2259" max="2259" width="1.85546875" style="20" customWidth="1"/>
    <col min="2260" max="2260" width="14.85546875" style="20" customWidth="1"/>
    <col min="2261" max="2261" width="3.140625" style="20" customWidth="1"/>
    <col min="2262" max="2280" width="10.85546875" style="20"/>
    <col min="2281" max="2281" width="47.140625" style="20" customWidth="1"/>
    <col min="2282" max="2282" width="12.85546875" style="20" customWidth="1"/>
    <col min="2283" max="2283" width="9.140625" style="20" customWidth="1"/>
    <col min="2284" max="2284" width="8.42578125" style="20" customWidth="1"/>
    <col min="2285" max="2285" width="1.85546875" style="20" customWidth="1"/>
    <col min="2286" max="2286" width="12" style="20" customWidth="1"/>
    <col min="2287" max="2510" width="10.85546875" style="20"/>
    <col min="2511" max="2511" width="40.42578125" style="20" customWidth="1"/>
    <col min="2512" max="2512" width="12.5703125" style="20" customWidth="1"/>
    <col min="2513" max="2513" width="11.85546875" style="20" customWidth="1"/>
    <col min="2514" max="2514" width="10.85546875" style="20" customWidth="1"/>
    <col min="2515" max="2515" width="1.85546875" style="20" customWidth="1"/>
    <col min="2516" max="2516" width="14.85546875" style="20" customWidth="1"/>
    <col min="2517" max="2517" width="3.140625" style="20" customWidth="1"/>
    <col min="2518" max="2536" width="10.85546875" style="20"/>
    <col min="2537" max="2537" width="47.140625" style="20" customWidth="1"/>
    <col min="2538" max="2538" width="12.85546875" style="20" customWidth="1"/>
    <col min="2539" max="2539" width="9.140625" style="20" customWidth="1"/>
    <col min="2540" max="2540" width="8.42578125" style="20" customWidth="1"/>
    <col min="2541" max="2541" width="1.85546875" style="20" customWidth="1"/>
    <col min="2542" max="2542" width="12" style="20" customWidth="1"/>
    <col min="2543" max="2766" width="10.85546875" style="20"/>
    <col min="2767" max="2767" width="40.42578125" style="20" customWidth="1"/>
    <col min="2768" max="2768" width="12.5703125" style="20" customWidth="1"/>
    <col min="2769" max="2769" width="11.85546875" style="20" customWidth="1"/>
    <col min="2770" max="2770" width="10.85546875" style="20" customWidth="1"/>
    <col min="2771" max="2771" width="1.85546875" style="20" customWidth="1"/>
    <col min="2772" max="2772" width="14.85546875" style="20" customWidth="1"/>
    <col min="2773" max="2773" width="3.140625" style="20" customWidth="1"/>
    <col min="2774" max="2792" width="10.85546875" style="20"/>
    <col min="2793" max="2793" width="47.140625" style="20" customWidth="1"/>
    <col min="2794" max="2794" width="12.85546875" style="20" customWidth="1"/>
    <col min="2795" max="2795" width="9.140625" style="20" customWidth="1"/>
    <col min="2796" max="2796" width="8.42578125" style="20" customWidth="1"/>
    <col min="2797" max="2797" width="1.85546875" style="20" customWidth="1"/>
    <col min="2798" max="2798" width="12" style="20" customWidth="1"/>
    <col min="2799" max="3022" width="10.85546875" style="20"/>
    <col min="3023" max="3023" width="40.42578125" style="20" customWidth="1"/>
    <col min="3024" max="3024" width="12.5703125" style="20" customWidth="1"/>
    <col min="3025" max="3025" width="11.85546875" style="20" customWidth="1"/>
    <col min="3026" max="3026" width="10.85546875" style="20" customWidth="1"/>
    <col min="3027" max="3027" width="1.85546875" style="20" customWidth="1"/>
    <col min="3028" max="3028" width="14.85546875" style="20" customWidth="1"/>
    <col min="3029" max="3029" width="3.140625" style="20" customWidth="1"/>
    <col min="3030" max="3048" width="10.85546875" style="20"/>
    <col min="3049" max="3049" width="47.140625" style="20" customWidth="1"/>
    <col min="3050" max="3050" width="12.85546875" style="20" customWidth="1"/>
    <col min="3051" max="3051" width="9.140625" style="20" customWidth="1"/>
    <col min="3052" max="3052" width="8.42578125" style="20" customWidth="1"/>
    <col min="3053" max="3053" width="1.85546875" style="20" customWidth="1"/>
    <col min="3054" max="3054" width="12" style="20" customWidth="1"/>
    <col min="3055" max="3278" width="10.85546875" style="20"/>
    <col min="3279" max="3279" width="40.42578125" style="20" customWidth="1"/>
    <col min="3280" max="3280" width="12.5703125" style="20" customWidth="1"/>
    <col min="3281" max="3281" width="11.85546875" style="20" customWidth="1"/>
    <col min="3282" max="3282" width="10.85546875" style="20" customWidth="1"/>
    <col min="3283" max="3283" width="1.85546875" style="20" customWidth="1"/>
    <col min="3284" max="3284" width="14.85546875" style="20" customWidth="1"/>
    <col min="3285" max="3285" width="3.140625" style="20" customWidth="1"/>
    <col min="3286" max="3304" width="10.85546875" style="20"/>
    <col min="3305" max="3305" width="47.140625" style="20" customWidth="1"/>
    <col min="3306" max="3306" width="12.85546875" style="20" customWidth="1"/>
    <col min="3307" max="3307" width="9.140625" style="20" customWidth="1"/>
    <col min="3308" max="3308" width="8.42578125" style="20" customWidth="1"/>
    <col min="3309" max="3309" width="1.85546875" style="20" customWidth="1"/>
    <col min="3310" max="3310" width="12" style="20" customWidth="1"/>
    <col min="3311" max="3534" width="10.85546875" style="20"/>
    <col min="3535" max="3535" width="40.42578125" style="20" customWidth="1"/>
    <col min="3536" max="3536" width="12.5703125" style="20" customWidth="1"/>
    <col min="3537" max="3537" width="11.85546875" style="20" customWidth="1"/>
    <col min="3538" max="3538" width="10.85546875" style="20" customWidth="1"/>
    <col min="3539" max="3539" width="1.85546875" style="20" customWidth="1"/>
    <col min="3540" max="3540" width="14.85546875" style="20" customWidth="1"/>
    <col min="3541" max="3541" width="3.140625" style="20" customWidth="1"/>
    <col min="3542" max="3560" width="10.85546875" style="20"/>
    <col min="3561" max="3561" width="47.140625" style="20" customWidth="1"/>
    <col min="3562" max="3562" width="12.85546875" style="20" customWidth="1"/>
    <col min="3563" max="3563" width="9.140625" style="20" customWidth="1"/>
    <col min="3564" max="3564" width="8.42578125" style="20" customWidth="1"/>
    <col min="3565" max="3565" width="1.85546875" style="20" customWidth="1"/>
    <col min="3566" max="3566" width="12" style="20" customWidth="1"/>
    <col min="3567" max="3790" width="10.85546875" style="20"/>
    <col min="3791" max="3791" width="40.42578125" style="20" customWidth="1"/>
    <col min="3792" max="3792" width="12.5703125" style="20" customWidth="1"/>
    <col min="3793" max="3793" width="11.85546875" style="20" customWidth="1"/>
    <col min="3794" max="3794" width="10.85546875" style="20" customWidth="1"/>
    <col min="3795" max="3795" width="1.85546875" style="20" customWidth="1"/>
    <col min="3796" max="3796" width="14.85546875" style="20" customWidth="1"/>
    <col min="3797" max="3797" width="3.140625" style="20" customWidth="1"/>
    <col min="3798" max="3816" width="10.85546875" style="20"/>
    <col min="3817" max="3817" width="47.140625" style="20" customWidth="1"/>
    <col min="3818" max="3818" width="12.85546875" style="20" customWidth="1"/>
    <col min="3819" max="3819" width="9.140625" style="20" customWidth="1"/>
    <col min="3820" max="3820" width="8.42578125" style="20" customWidth="1"/>
    <col min="3821" max="3821" width="1.85546875" style="20" customWidth="1"/>
    <col min="3822" max="3822" width="12" style="20" customWidth="1"/>
    <col min="3823" max="4046" width="10.85546875" style="20"/>
    <col min="4047" max="4047" width="40.42578125" style="20" customWidth="1"/>
    <col min="4048" max="4048" width="12.5703125" style="20" customWidth="1"/>
    <col min="4049" max="4049" width="11.85546875" style="20" customWidth="1"/>
    <col min="4050" max="4050" width="10.85546875" style="20" customWidth="1"/>
    <col min="4051" max="4051" width="1.85546875" style="20" customWidth="1"/>
    <col min="4052" max="4052" width="14.85546875" style="20" customWidth="1"/>
    <col min="4053" max="4053" width="3.140625" style="20" customWidth="1"/>
    <col min="4054" max="4072" width="10.85546875" style="20"/>
    <col min="4073" max="4073" width="47.140625" style="20" customWidth="1"/>
    <col min="4074" max="4074" width="12.85546875" style="20" customWidth="1"/>
    <col min="4075" max="4075" width="9.140625" style="20" customWidth="1"/>
    <col min="4076" max="4076" width="8.42578125" style="20" customWidth="1"/>
    <col min="4077" max="4077" width="1.85546875" style="20" customWidth="1"/>
    <col min="4078" max="4078" width="12" style="20" customWidth="1"/>
    <col min="4079" max="4302" width="10.85546875" style="20"/>
    <col min="4303" max="4303" width="40.42578125" style="20" customWidth="1"/>
    <col min="4304" max="4304" width="12.5703125" style="20" customWidth="1"/>
    <col min="4305" max="4305" width="11.85546875" style="20" customWidth="1"/>
    <col min="4306" max="4306" width="10.85546875" style="20" customWidth="1"/>
    <col min="4307" max="4307" width="1.85546875" style="20" customWidth="1"/>
    <col min="4308" max="4308" width="14.85546875" style="20" customWidth="1"/>
    <col min="4309" max="4309" width="3.140625" style="20" customWidth="1"/>
    <col min="4310" max="4328" width="10.85546875" style="20"/>
    <col min="4329" max="4329" width="47.140625" style="20" customWidth="1"/>
    <col min="4330" max="4330" width="12.85546875" style="20" customWidth="1"/>
    <col min="4331" max="4331" width="9.140625" style="20" customWidth="1"/>
    <col min="4332" max="4332" width="8.42578125" style="20" customWidth="1"/>
    <col min="4333" max="4333" width="1.85546875" style="20" customWidth="1"/>
    <col min="4334" max="4334" width="12" style="20" customWidth="1"/>
    <col min="4335" max="4558" width="10.85546875" style="20"/>
    <col min="4559" max="4559" width="40.42578125" style="20" customWidth="1"/>
    <col min="4560" max="4560" width="12.5703125" style="20" customWidth="1"/>
    <col min="4561" max="4561" width="11.85546875" style="20" customWidth="1"/>
    <col min="4562" max="4562" width="10.85546875" style="20" customWidth="1"/>
    <col min="4563" max="4563" width="1.85546875" style="20" customWidth="1"/>
    <col min="4564" max="4564" width="14.85546875" style="20" customWidth="1"/>
    <col min="4565" max="4565" width="3.140625" style="20" customWidth="1"/>
    <col min="4566" max="4584" width="10.85546875" style="20"/>
    <col min="4585" max="4585" width="47.140625" style="20" customWidth="1"/>
    <col min="4586" max="4586" width="12.85546875" style="20" customWidth="1"/>
    <col min="4587" max="4587" width="9.140625" style="20" customWidth="1"/>
    <col min="4588" max="4588" width="8.42578125" style="20" customWidth="1"/>
    <col min="4589" max="4589" width="1.85546875" style="20" customWidth="1"/>
    <col min="4590" max="4590" width="12" style="20" customWidth="1"/>
    <col min="4591" max="4814" width="10.85546875" style="20"/>
    <col min="4815" max="4815" width="40.42578125" style="20" customWidth="1"/>
    <col min="4816" max="4816" width="12.5703125" style="20" customWidth="1"/>
    <col min="4817" max="4817" width="11.85546875" style="20" customWidth="1"/>
    <col min="4818" max="4818" width="10.85546875" style="20" customWidth="1"/>
    <col min="4819" max="4819" width="1.85546875" style="20" customWidth="1"/>
    <col min="4820" max="4820" width="14.85546875" style="20" customWidth="1"/>
    <col min="4821" max="4821" width="3.140625" style="20" customWidth="1"/>
    <col min="4822" max="4840" width="10.85546875" style="20"/>
    <col min="4841" max="4841" width="47.140625" style="20" customWidth="1"/>
    <col min="4842" max="4842" width="12.85546875" style="20" customWidth="1"/>
    <col min="4843" max="4843" width="9.140625" style="20" customWidth="1"/>
    <col min="4844" max="4844" width="8.42578125" style="20" customWidth="1"/>
    <col min="4845" max="4845" width="1.85546875" style="20" customWidth="1"/>
    <col min="4846" max="4846" width="12" style="20" customWidth="1"/>
    <col min="4847" max="5070" width="10.85546875" style="20"/>
    <col min="5071" max="5071" width="40.42578125" style="20" customWidth="1"/>
    <col min="5072" max="5072" width="12.5703125" style="20" customWidth="1"/>
    <col min="5073" max="5073" width="11.85546875" style="20" customWidth="1"/>
    <col min="5074" max="5074" width="10.85546875" style="20" customWidth="1"/>
    <col min="5075" max="5075" width="1.85546875" style="20" customWidth="1"/>
    <col min="5076" max="5076" width="14.85546875" style="20" customWidth="1"/>
    <col min="5077" max="5077" width="3.140625" style="20" customWidth="1"/>
    <col min="5078" max="5096" width="10.85546875" style="20"/>
    <col min="5097" max="5097" width="47.140625" style="20" customWidth="1"/>
    <col min="5098" max="5098" width="12.85546875" style="20" customWidth="1"/>
    <col min="5099" max="5099" width="9.140625" style="20" customWidth="1"/>
    <col min="5100" max="5100" width="8.42578125" style="20" customWidth="1"/>
    <col min="5101" max="5101" width="1.85546875" style="20" customWidth="1"/>
    <col min="5102" max="5102" width="12" style="20" customWidth="1"/>
    <col min="5103" max="5326" width="10.85546875" style="20"/>
    <col min="5327" max="5327" width="40.42578125" style="20" customWidth="1"/>
    <col min="5328" max="5328" width="12.5703125" style="20" customWidth="1"/>
    <col min="5329" max="5329" width="11.85546875" style="20" customWidth="1"/>
    <col min="5330" max="5330" width="10.85546875" style="20" customWidth="1"/>
    <col min="5331" max="5331" width="1.85546875" style="20" customWidth="1"/>
    <col min="5332" max="5332" width="14.85546875" style="20" customWidth="1"/>
    <col min="5333" max="5333" width="3.140625" style="20" customWidth="1"/>
    <col min="5334" max="5352" width="10.85546875" style="20"/>
    <col min="5353" max="5353" width="47.140625" style="20" customWidth="1"/>
    <col min="5354" max="5354" width="12.85546875" style="20" customWidth="1"/>
    <col min="5355" max="5355" width="9.140625" style="20" customWidth="1"/>
    <col min="5356" max="5356" width="8.42578125" style="20" customWidth="1"/>
    <col min="5357" max="5357" width="1.85546875" style="20" customWidth="1"/>
    <col min="5358" max="5358" width="12" style="20" customWidth="1"/>
    <col min="5359" max="5582" width="10.85546875" style="20"/>
    <col min="5583" max="5583" width="40.42578125" style="20" customWidth="1"/>
    <col min="5584" max="5584" width="12.5703125" style="20" customWidth="1"/>
    <col min="5585" max="5585" width="11.85546875" style="20" customWidth="1"/>
    <col min="5586" max="5586" width="10.85546875" style="20" customWidth="1"/>
    <col min="5587" max="5587" width="1.85546875" style="20" customWidth="1"/>
    <col min="5588" max="5588" width="14.85546875" style="20" customWidth="1"/>
    <col min="5589" max="5589" width="3.140625" style="20" customWidth="1"/>
    <col min="5590" max="5608" width="10.85546875" style="20"/>
    <col min="5609" max="5609" width="47.140625" style="20" customWidth="1"/>
    <col min="5610" max="5610" width="12.85546875" style="20" customWidth="1"/>
    <col min="5611" max="5611" width="9.140625" style="20" customWidth="1"/>
    <col min="5612" max="5612" width="8.42578125" style="20" customWidth="1"/>
    <col min="5613" max="5613" width="1.85546875" style="20" customWidth="1"/>
    <col min="5614" max="5614" width="12" style="20" customWidth="1"/>
    <col min="5615" max="5838" width="10.85546875" style="20"/>
    <col min="5839" max="5839" width="40.42578125" style="20" customWidth="1"/>
    <col min="5840" max="5840" width="12.5703125" style="20" customWidth="1"/>
    <col min="5841" max="5841" width="11.85546875" style="20" customWidth="1"/>
    <col min="5842" max="5842" width="10.85546875" style="20" customWidth="1"/>
    <col min="5843" max="5843" width="1.85546875" style="20" customWidth="1"/>
    <col min="5844" max="5844" width="14.85546875" style="20" customWidth="1"/>
    <col min="5845" max="5845" width="3.140625" style="20" customWidth="1"/>
    <col min="5846" max="5864" width="10.85546875" style="20"/>
    <col min="5865" max="5865" width="47.140625" style="20" customWidth="1"/>
    <col min="5866" max="5866" width="12.85546875" style="20" customWidth="1"/>
    <col min="5867" max="5867" width="9.140625" style="20" customWidth="1"/>
    <col min="5868" max="5868" width="8.42578125" style="20" customWidth="1"/>
    <col min="5869" max="5869" width="1.85546875" style="20" customWidth="1"/>
    <col min="5870" max="5870" width="12" style="20" customWidth="1"/>
    <col min="5871" max="6094" width="10.85546875" style="20"/>
    <col min="6095" max="6095" width="40.42578125" style="20" customWidth="1"/>
    <col min="6096" max="6096" width="12.5703125" style="20" customWidth="1"/>
    <col min="6097" max="6097" width="11.85546875" style="20" customWidth="1"/>
    <col min="6098" max="6098" width="10.85546875" style="20" customWidth="1"/>
    <col min="6099" max="6099" width="1.85546875" style="20" customWidth="1"/>
    <col min="6100" max="6100" width="14.85546875" style="20" customWidth="1"/>
    <col min="6101" max="6101" width="3.140625" style="20" customWidth="1"/>
    <col min="6102" max="6120" width="10.85546875" style="20"/>
    <col min="6121" max="6121" width="47.140625" style="20" customWidth="1"/>
    <col min="6122" max="6122" width="12.85546875" style="20" customWidth="1"/>
    <col min="6123" max="6123" width="9.140625" style="20" customWidth="1"/>
    <col min="6124" max="6124" width="8.42578125" style="20" customWidth="1"/>
    <col min="6125" max="6125" width="1.85546875" style="20" customWidth="1"/>
    <col min="6126" max="6126" width="12" style="20" customWidth="1"/>
    <col min="6127" max="6350" width="10.85546875" style="20"/>
    <col min="6351" max="6351" width="40.42578125" style="20" customWidth="1"/>
    <col min="6352" max="6352" width="12.5703125" style="20" customWidth="1"/>
    <col min="6353" max="6353" width="11.85546875" style="20" customWidth="1"/>
    <col min="6354" max="6354" width="10.85546875" style="20" customWidth="1"/>
    <col min="6355" max="6355" width="1.85546875" style="20" customWidth="1"/>
    <col min="6356" max="6356" width="14.85546875" style="20" customWidth="1"/>
    <col min="6357" max="6357" width="3.140625" style="20" customWidth="1"/>
    <col min="6358" max="6376" width="10.85546875" style="20"/>
    <col min="6377" max="6377" width="47.140625" style="20" customWidth="1"/>
    <col min="6378" max="6378" width="12.85546875" style="20" customWidth="1"/>
    <col min="6379" max="6379" width="9.140625" style="20" customWidth="1"/>
    <col min="6380" max="6380" width="8.42578125" style="20" customWidth="1"/>
    <col min="6381" max="6381" width="1.85546875" style="20" customWidth="1"/>
    <col min="6382" max="6382" width="12" style="20" customWidth="1"/>
    <col min="6383" max="6606" width="10.85546875" style="20"/>
    <col min="6607" max="6607" width="40.42578125" style="20" customWidth="1"/>
    <col min="6608" max="6608" width="12.5703125" style="20" customWidth="1"/>
    <col min="6609" max="6609" width="11.85546875" style="20" customWidth="1"/>
    <col min="6610" max="6610" width="10.85546875" style="20" customWidth="1"/>
    <col min="6611" max="6611" width="1.85546875" style="20" customWidth="1"/>
    <col min="6612" max="6612" width="14.85546875" style="20" customWidth="1"/>
    <col min="6613" max="6613" width="3.140625" style="20" customWidth="1"/>
    <col min="6614" max="6632" width="10.85546875" style="20"/>
    <col min="6633" max="6633" width="47.140625" style="20" customWidth="1"/>
    <col min="6634" max="6634" width="12.85546875" style="20" customWidth="1"/>
    <col min="6635" max="6635" width="9.140625" style="20" customWidth="1"/>
    <col min="6636" max="6636" width="8.42578125" style="20" customWidth="1"/>
    <col min="6637" max="6637" width="1.85546875" style="20" customWidth="1"/>
    <col min="6638" max="6638" width="12" style="20" customWidth="1"/>
    <col min="6639" max="6862" width="10.85546875" style="20"/>
    <col min="6863" max="6863" width="40.42578125" style="20" customWidth="1"/>
    <col min="6864" max="6864" width="12.5703125" style="20" customWidth="1"/>
    <col min="6865" max="6865" width="11.85546875" style="20" customWidth="1"/>
    <col min="6866" max="6866" width="10.85546875" style="20" customWidth="1"/>
    <col min="6867" max="6867" width="1.85546875" style="20" customWidth="1"/>
    <col min="6868" max="6868" width="14.85546875" style="20" customWidth="1"/>
    <col min="6869" max="6869" width="3.140625" style="20" customWidth="1"/>
    <col min="6870" max="6888" width="10.85546875" style="20"/>
    <col min="6889" max="6889" width="47.140625" style="20" customWidth="1"/>
    <col min="6890" max="6890" width="12.85546875" style="20" customWidth="1"/>
    <col min="6891" max="6891" width="9.140625" style="20" customWidth="1"/>
    <col min="6892" max="6892" width="8.42578125" style="20" customWidth="1"/>
    <col min="6893" max="6893" width="1.85546875" style="20" customWidth="1"/>
    <col min="6894" max="6894" width="12" style="20" customWidth="1"/>
    <col min="6895" max="7118" width="10.85546875" style="20"/>
    <col min="7119" max="7119" width="40.42578125" style="20" customWidth="1"/>
    <col min="7120" max="7120" width="12.5703125" style="20" customWidth="1"/>
    <col min="7121" max="7121" width="11.85546875" style="20" customWidth="1"/>
    <col min="7122" max="7122" width="10.85546875" style="20" customWidth="1"/>
    <col min="7123" max="7123" width="1.85546875" style="20" customWidth="1"/>
    <col min="7124" max="7124" width="14.85546875" style="20" customWidth="1"/>
    <col min="7125" max="7125" width="3.140625" style="20" customWidth="1"/>
    <col min="7126" max="7144" width="10.85546875" style="20"/>
    <col min="7145" max="7145" width="47.140625" style="20" customWidth="1"/>
    <col min="7146" max="7146" width="12.85546875" style="20" customWidth="1"/>
    <col min="7147" max="7147" width="9.140625" style="20" customWidth="1"/>
    <col min="7148" max="7148" width="8.42578125" style="20" customWidth="1"/>
    <col min="7149" max="7149" width="1.85546875" style="20" customWidth="1"/>
    <col min="7150" max="7150" width="12" style="20" customWidth="1"/>
    <col min="7151" max="7374" width="10.85546875" style="20"/>
    <col min="7375" max="7375" width="40.42578125" style="20" customWidth="1"/>
    <col min="7376" max="7376" width="12.5703125" style="20" customWidth="1"/>
    <col min="7377" max="7377" width="11.85546875" style="20" customWidth="1"/>
    <col min="7378" max="7378" width="10.85546875" style="20" customWidth="1"/>
    <col min="7379" max="7379" width="1.85546875" style="20" customWidth="1"/>
    <col min="7380" max="7380" width="14.85546875" style="20" customWidth="1"/>
    <col min="7381" max="7381" width="3.140625" style="20" customWidth="1"/>
    <col min="7382" max="7400" width="10.85546875" style="20"/>
    <col min="7401" max="7401" width="47.140625" style="20" customWidth="1"/>
    <col min="7402" max="7402" width="12.85546875" style="20" customWidth="1"/>
    <col min="7403" max="7403" width="9.140625" style="20" customWidth="1"/>
    <col min="7404" max="7404" width="8.42578125" style="20" customWidth="1"/>
    <col min="7405" max="7405" width="1.85546875" style="20" customWidth="1"/>
    <col min="7406" max="7406" width="12" style="20" customWidth="1"/>
    <col min="7407" max="7630" width="10.85546875" style="20"/>
    <col min="7631" max="7631" width="40.42578125" style="20" customWidth="1"/>
    <col min="7632" max="7632" width="12.5703125" style="20" customWidth="1"/>
    <col min="7633" max="7633" width="11.85546875" style="20" customWidth="1"/>
    <col min="7634" max="7634" width="10.85546875" style="20" customWidth="1"/>
    <col min="7635" max="7635" width="1.85546875" style="20" customWidth="1"/>
    <col min="7636" max="7636" width="14.85546875" style="20" customWidth="1"/>
    <col min="7637" max="7637" width="3.140625" style="20" customWidth="1"/>
    <col min="7638" max="7656" width="10.85546875" style="20"/>
    <col min="7657" max="7657" width="47.140625" style="20" customWidth="1"/>
    <col min="7658" max="7658" width="12.85546875" style="20" customWidth="1"/>
    <col min="7659" max="7659" width="9.140625" style="20" customWidth="1"/>
    <col min="7660" max="7660" width="8.42578125" style="20" customWidth="1"/>
    <col min="7661" max="7661" width="1.85546875" style="20" customWidth="1"/>
    <col min="7662" max="7662" width="12" style="20" customWidth="1"/>
    <col min="7663" max="7886" width="10.85546875" style="20"/>
    <col min="7887" max="7887" width="40.42578125" style="20" customWidth="1"/>
    <col min="7888" max="7888" width="12.5703125" style="20" customWidth="1"/>
    <col min="7889" max="7889" width="11.85546875" style="20" customWidth="1"/>
    <col min="7890" max="7890" width="10.85546875" style="20" customWidth="1"/>
    <col min="7891" max="7891" width="1.85546875" style="20" customWidth="1"/>
    <col min="7892" max="7892" width="14.85546875" style="20" customWidth="1"/>
    <col min="7893" max="7893" width="3.140625" style="20" customWidth="1"/>
    <col min="7894" max="7912" width="10.85546875" style="20"/>
    <col min="7913" max="7913" width="47.140625" style="20" customWidth="1"/>
    <col min="7914" max="7914" width="12.85546875" style="20" customWidth="1"/>
    <col min="7915" max="7915" width="9.140625" style="20" customWidth="1"/>
    <col min="7916" max="7916" width="8.42578125" style="20" customWidth="1"/>
    <col min="7917" max="7917" width="1.85546875" style="20" customWidth="1"/>
    <col min="7918" max="7918" width="12" style="20" customWidth="1"/>
    <col min="7919" max="8142" width="10.85546875" style="20"/>
    <col min="8143" max="8143" width="40.42578125" style="20" customWidth="1"/>
    <col min="8144" max="8144" width="12.5703125" style="20" customWidth="1"/>
    <col min="8145" max="8145" width="11.85546875" style="20" customWidth="1"/>
    <col min="8146" max="8146" width="10.85546875" style="20" customWidth="1"/>
    <col min="8147" max="8147" width="1.85546875" style="20" customWidth="1"/>
    <col min="8148" max="8148" width="14.85546875" style="20" customWidth="1"/>
    <col min="8149" max="8149" width="3.140625" style="20" customWidth="1"/>
    <col min="8150" max="8168" width="10.85546875" style="20"/>
    <col min="8169" max="8169" width="47.140625" style="20" customWidth="1"/>
    <col min="8170" max="8170" width="12.85546875" style="20" customWidth="1"/>
    <col min="8171" max="8171" width="9.140625" style="20" customWidth="1"/>
    <col min="8172" max="8172" width="8.42578125" style="20" customWidth="1"/>
    <col min="8173" max="8173" width="1.85546875" style="20" customWidth="1"/>
    <col min="8174" max="8174" width="12" style="20" customWidth="1"/>
    <col min="8175" max="8398" width="10.85546875" style="20"/>
    <col min="8399" max="8399" width="40.42578125" style="20" customWidth="1"/>
    <col min="8400" max="8400" width="12.5703125" style="20" customWidth="1"/>
    <col min="8401" max="8401" width="11.85546875" style="20" customWidth="1"/>
    <col min="8402" max="8402" width="10.85546875" style="20" customWidth="1"/>
    <col min="8403" max="8403" width="1.85546875" style="20" customWidth="1"/>
    <col min="8404" max="8404" width="14.85546875" style="20" customWidth="1"/>
    <col min="8405" max="8405" width="3.140625" style="20" customWidth="1"/>
    <col min="8406" max="8424" width="10.85546875" style="20"/>
    <col min="8425" max="8425" width="47.140625" style="20" customWidth="1"/>
    <col min="8426" max="8426" width="12.85546875" style="20" customWidth="1"/>
    <col min="8427" max="8427" width="9.140625" style="20" customWidth="1"/>
    <col min="8428" max="8428" width="8.42578125" style="20" customWidth="1"/>
    <col min="8429" max="8429" width="1.85546875" style="20" customWidth="1"/>
    <col min="8430" max="8430" width="12" style="20" customWidth="1"/>
    <col min="8431" max="8654" width="10.85546875" style="20"/>
    <col min="8655" max="8655" width="40.42578125" style="20" customWidth="1"/>
    <col min="8656" max="8656" width="12.5703125" style="20" customWidth="1"/>
    <col min="8657" max="8657" width="11.85546875" style="20" customWidth="1"/>
    <col min="8658" max="8658" width="10.85546875" style="20" customWidth="1"/>
    <col min="8659" max="8659" width="1.85546875" style="20" customWidth="1"/>
    <col min="8660" max="8660" width="14.85546875" style="20" customWidth="1"/>
    <col min="8661" max="8661" width="3.140625" style="20" customWidth="1"/>
    <col min="8662" max="8680" width="10.85546875" style="20"/>
    <col min="8681" max="8681" width="47.140625" style="20" customWidth="1"/>
    <col min="8682" max="8682" width="12.85546875" style="20" customWidth="1"/>
    <col min="8683" max="8683" width="9.140625" style="20" customWidth="1"/>
    <col min="8684" max="8684" width="8.42578125" style="20" customWidth="1"/>
    <col min="8685" max="8685" width="1.85546875" style="20" customWidth="1"/>
    <col min="8686" max="8686" width="12" style="20" customWidth="1"/>
    <col min="8687" max="8910" width="10.85546875" style="20"/>
    <col min="8911" max="8911" width="40.42578125" style="20" customWidth="1"/>
    <col min="8912" max="8912" width="12.5703125" style="20" customWidth="1"/>
    <col min="8913" max="8913" width="11.85546875" style="20" customWidth="1"/>
    <col min="8914" max="8914" width="10.85546875" style="20" customWidth="1"/>
    <col min="8915" max="8915" width="1.85546875" style="20" customWidth="1"/>
    <col min="8916" max="8916" width="14.85546875" style="20" customWidth="1"/>
    <col min="8917" max="8917" width="3.140625" style="20" customWidth="1"/>
    <col min="8918" max="8936" width="10.85546875" style="20"/>
    <col min="8937" max="8937" width="47.140625" style="20" customWidth="1"/>
    <col min="8938" max="8938" width="12.85546875" style="20" customWidth="1"/>
    <col min="8939" max="8939" width="9.140625" style="20" customWidth="1"/>
    <col min="8940" max="8940" width="8.42578125" style="20" customWidth="1"/>
    <col min="8941" max="8941" width="1.85546875" style="20" customWidth="1"/>
    <col min="8942" max="8942" width="12" style="20" customWidth="1"/>
    <col min="8943" max="9166" width="10.85546875" style="20"/>
    <col min="9167" max="9167" width="40.42578125" style="20" customWidth="1"/>
    <col min="9168" max="9168" width="12.5703125" style="20" customWidth="1"/>
    <col min="9169" max="9169" width="11.85546875" style="20" customWidth="1"/>
    <col min="9170" max="9170" width="10.85546875" style="20" customWidth="1"/>
    <col min="9171" max="9171" width="1.85546875" style="20" customWidth="1"/>
    <col min="9172" max="9172" width="14.85546875" style="20" customWidth="1"/>
    <col min="9173" max="9173" width="3.140625" style="20" customWidth="1"/>
    <col min="9174" max="9192" width="10.85546875" style="20"/>
    <col min="9193" max="9193" width="47.140625" style="20" customWidth="1"/>
    <col min="9194" max="9194" width="12.85546875" style="20" customWidth="1"/>
    <col min="9195" max="9195" width="9.140625" style="20" customWidth="1"/>
    <col min="9196" max="9196" width="8.42578125" style="20" customWidth="1"/>
    <col min="9197" max="9197" width="1.85546875" style="20" customWidth="1"/>
    <col min="9198" max="9198" width="12" style="20" customWidth="1"/>
    <col min="9199" max="9422" width="10.85546875" style="20"/>
    <col min="9423" max="9423" width="40.42578125" style="20" customWidth="1"/>
    <col min="9424" max="9424" width="12.5703125" style="20" customWidth="1"/>
    <col min="9425" max="9425" width="11.85546875" style="20" customWidth="1"/>
    <col min="9426" max="9426" width="10.85546875" style="20" customWidth="1"/>
    <col min="9427" max="9427" width="1.85546875" style="20" customWidth="1"/>
    <col min="9428" max="9428" width="14.85546875" style="20" customWidth="1"/>
    <col min="9429" max="9429" width="3.140625" style="20" customWidth="1"/>
    <col min="9430" max="9448" width="10.85546875" style="20"/>
    <col min="9449" max="9449" width="47.140625" style="20" customWidth="1"/>
    <col min="9450" max="9450" width="12.85546875" style="20" customWidth="1"/>
    <col min="9451" max="9451" width="9.140625" style="20" customWidth="1"/>
    <col min="9452" max="9452" width="8.42578125" style="20" customWidth="1"/>
    <col min="9453" max="9453" width="1.85546875" style="20" customWidth="1"/>
    <col min="9454" max="9454" width="12" style="20" customWidth="1"/>
    <col min="9455" max="9678" width="10.85546875" style="20"/>
    <col min="9679" max="9679" width="40.42578125" style="20" customWidth="1"/>
    <col min="9680" max="9680" width="12.5703125" style="20" customWidth="1"/>
    <col min="9681" max="9681" width="11.85546875" style="20" customWidth="1"/>
    <col min="9682" max="9682" width="10.85546875" style="20" customWidth="1"/>
    <col min="9683" max="9683" width="1.85546875" style="20" customWidth="1"/>
    <col min="9684" max="9684" width="14.85546875" style="20" customWidth="1"/>
    <col min="9685" max="9685" width="3.140625" style="20" customWidth="1"/>
    <col min="9686" max="9704" width="10.85546875" style="20"/>
    <col min="9705" max="9705" width="47.140625" style="20" customWidth="1"/>
    <col min="9706" max="9706" width="12.85546875" style="20" customWidth="1"/>
    <col min="9707" max="9707" width="9.140625" style="20" customWidth="1"/>
    <col min="9708" max="9708" width="8.42578125" style="20" customWidth="1"/>
    <col min="9709" max="9709" width="1.85546875" style="20" customWidth="1"/>
    <col min="9710" max="9710" width="12" style="20" customWidth="1"/>
    <col min="9711" max="9934" width="10.85546875" style="20"/>
    <col min="9935" max="9935" width="40.42578125" style="20" customWidth="1"/>
    <col min="9936" max="9936" width="12.5703125" style="20" customWidth="1"/>
    <col min="9937" max="9937" width="11.85546875" style="20" customWidth="1"/>
    <col min="9938" max="9938" width="10.85546875" style="20" customWidth="1"/>
    <col min="9939" max="9939" width="1.85546875" style="20" customWidth="1"/>
    <col min="9940" max="9940" width="14.85546875" style="20" customWidth="1"/>
    <col min="9941" max="9941" width="3.140625" style="20" customWidth="1"/>
    <col min="9942" max="9960" width="10.85546875" style="20"/>
    <col min="9961" max="9961" width="47.140625" style="20" customWidth="1"/>
    <col min="9962" max="9962" width="12.85546875" style="20" customWidth="1"/>
    <col min="9963" max="9963" width="9.140625" style="20" customWidth="1"/>
    <col min="9964" max="9964" width="8.42578125" style="20" customWidth="1"/>
    <col min="9965" max="9965" width="1.85546875" style="20" customWidth="1"/>
    <col min="9966" max="9966" width="12" style="20" customWidth="1"/>
    <col min="9967" max="10190" width="10.85546875" style="20"/>
    <col min="10191" max="10191" width="40.42578125" style="20" customWidth="1"/>
    <col min="10192" max="10192" width="12.5703125" style="20" customWidth="1"/>
    <col min="10193" max="10193" width="11.85546875" style="20" customWidth="1"/>
    <col min="10194" max="10194" width="10.85546875" style="20" customWidth="1"/>
    <col min="10195" max="10195" width="1.85546875" style="20" customWidth="1"/>
    <col min="10196" max="10196" width="14.85546875" style="20" customWidth="1"/>
    <col min="10197" max="10197" width="3.140625" style="20" customWidth="1"/>
    <col min="10198" max="10216" width="10.85546875" style="20"/>
    <col min="10217" max="10217" width="47.140625" style="20" customWidth="1"/>
    <col min="10218" max="10218" width="12.85546875" style="20" customWidth="1"/>
    <col min="10219" max="10219" width="9.140625" style="20" customWidth="1"/>
    <col min="10220" max="10220" width="8.42578125" style="20" customWidth="1"/>
    <col min="10221" max="10221" width="1.85546875" style="20" customWidth="1"/>
    <col min="10222" max="10222" width="12" style="20" customWidth="1"/>
    <col min="10223" max="10446" width="10.85546875" style="20"/>
    <col min="10447" max="10447" width="40.42578125" style="20" customWidth="1"/>
    <col min="10448" max="10448" width="12.5703125" style="20" customWidth="1"/>
    <col min="10449" max="10449" width="11.85546875" style="20" customWidth="1"/>
    <col min="10450" max="10450" width="10.85546875" style="20" customWidth="1"/>
    <col min="10451" max="10451" width="1.85546875" style="20" customWidth="1"/>
    <col min="10452" max="10452" width="14.85546875" style="20" customWidth="1"/>
    <col min="10453" max="10453" width="3.140625" style="20" customWidth="1"/>
    <col min="10454" max="10472" width="10.85546875" style="20"/>
    <col min="10473" max="10473" width="47.140625" style="20" customWidth="1"/>
    <col min="10474" max="10474" width="12.85546875" style="20" customWidth="1"/>
    <col min="10475" max="10475" width="9.140625" style="20" customWidth="1"/>
    <col min="10476" max="10476" width="8.42578125" style="20" customWidth="1"/>
    <col min="10477" max="10477" width="1.85546875" style="20" customWidth="1"/>
    <col min="10478" max="10478" width="12" style="20" customWidth="1"/>
    <col min="10479" max="10702" width="10.85546875" style="20"/>
    <col min="10703" max="10703" width="40.42578125" style="20" customWidth="1"/>
    <col min="10704" max="10704" width="12.5703125" style="20" customWidth="1"/>
    <col min="10705" max="10705" width="11.85546875" style="20" customWidth="1"/>
    <col min="10706" max="10706" width="10.85546875" style="20" customWidth="1"/>
    <col min="10707" max="10707" width="1.85546875" style="20" customWidth="1"/>
    <col min="10708" max="10708" width="14.85546875" style="20" customWidth="1"/>
    <col min="10709" max="10709" width="3.140625" style="20" customWidth="1"/>
    <col min="10710" max="10728" width="10.85546875" style="20"/>
    <col min="10729" max="10729" width="47.140625" style="20" customWidth="1"/>
    <col min="10730" max="10730" width="12.85546875" style="20" customWidth="1"/>
    <col min="10731" max="10731" width="9.140625" style="20" customWidth="1"/>
    <col min="10732" max="10732" width="8.42578125" style="20" customWidth="1"/>
    <col min="10733" max="10733" width="1.85546875" style="20" customWidth="1"/>
    <col min="10734" max="10734" width="12" style="20" customWidth="1"/>
    <col min="10735" max="10958" width="10.85546875" style="20"/>
    <col min="10959" max="10959" width="40.42578125" style="20" customWidth="1"/>
    <col min="10960" max="10960" width="12.5703125" style="20" customWidth="1"/>
    <col min="10961" max="10961" width="11.85546875" style="20" customWidth="1"/>
    <col min="10962" max="10962" width="10.85546875" style="20" customWidth="1"/>
    <col min="10963" max="10963" width="1.85546875" style="20" customWidth="1"/>
    <col min="10964" max="10964" width="14.85546875" style="20" customWidth="1"/>
    <col min="10965" max="10965" width="3.140625" style="20" customWidth="1"/>
    <col min="10966" max="10984" width="10.85546875" style="20"/>
    <col min="10985" max="10985" width="47.140625" style="20" customWidth="1"/>
    <col min="10986" max="10986" width="12.85546875" style="20" customWidth="1"/>
    <col min="10987" max="10987" width="9.140625" style="20" customWidth="1"/>
    <col min="10988" max="10988" width="8.42578125" style="20" customWidth="1"/>
    <col min="10989" max="10989" width="1.85546875" style="20" customWidth="1"/>
    <col min="10990" max="10990" width="12" style="20" customWidth="1"/>
    <col min="10991" max="11214" width="10.85546875" style="20"/>
    <col min="11215" max="11215" width="40.42578125" style="20" customWidth="1"/>
    <col min="11216" max="11216" width="12.5703125" style="20" customWidth="1"/>
    <col min="11217" max="11217" width="11.85546875" style="20" customWidth="1"/>
    <col min="11218" max="11218" width="10.85546875" style="20" customWidth="1"/>
    <col min="11219" max="11219" width="1.85546875" style="20" customWidth="1"/>
    <col min="11220" max="11220" width="14.85546875" style="20" customWidth="1"/>
    <col min="11221" max="11221" width="3.140625" style="20" customWidth="1"/>
    <col min="11222" max="11240" width="10.85546875" style="20"/>
    <col min="11241" max="11241" width="47.140625" style="20" customWidth="1"/>
    <col min="11242" max="11242" width="12.85546875" style="20" customWidth="1"/>
    <col min="11243" max="11243" width="9.140625" style="20" customWidth="1"/>
    <col min="11244" max="11244" width="8.42578125" style="20" customWidth="1"/>
    <col min="11245" max="11245" width="1.85546875" style="20" customWidth="1"/>
    <col min="11246" max="11246" width="12" style="20" customWidth="1"/>
    <col min="11247" max="11470" width="10.85546875" style="20"/>
    <col min="11471" max="11471" width="40.42578125" style="20" customWidth="1"/>
    <col min="11472" max="11472" width="12.5703125" style="20" customWidth="1"/>
    <col min="11473" max="11473" width="11.85546875" style="20" customWidth="1"/>
    <col min="11474" max="11474" width="10.85546875" style="20" customWidth="1"/>
    <col min="11475" max="11475" width="1.85546875" style="20" customWidth="1"/>
    <col min="11476" max="11476" width="14.85546875" style="20" customWidth="1"/>
    <col min="11477" max="11477" width="3.140625" style="20" customWidth="1"/>
    <col min="11478" max="11496" width="10.85546875" style="20"/>
    <col min="11497" max="11497" width="47.140625" style="20" customWidth="1"/>
    <col min="11498" max="11498" width="12.85546875" style="20" customWidth="1"/>
    <col min="11499" max="11499" width="9.140625" style="20" customWidth="1"/>
    <col min="11500" max="11500" width="8.42578125" style="20" customWidth="1"/>
    <col min="11501" max="11501" width="1.85546875" style="20" customWidth="1"/>
    <col min="11502" max="11502" width="12" style="20" customWidth="1"/>
    <col min="11503" max="11726" width="10.85546875" style="20"/>
    <col min="11727" max="11727" width="40.42578125" style="20" customWidth="1"/>
    <col min="11728" max="11728" width="12.5703125" style="20" customWidth="1"/>
    <col min="11729" max="11729" width="11.85546875" style="20" customWidth="1"/>
    <col min="11730" max="11730" width="10.85546875" style="20" customWidth="1"/>
    <col min="11731" max="11731" width="1.85546875" style="20" customWidth="1"/>
    <col min="11732" max="11732" width="14.85546875" style="20" customWidth="1"/>
    <col min="11733" max="11733" width="3.140625" style="20" customWidth="1"/>
    <col min="11734" max="11752" width="10.85546875" style="20"/>
    <col min="11753" max="11753" width="47.140625" style="20" customWidth="1"/>
    <col min="11754" max="11754" width="12.85546875" style="20" customWidth="1"/>
    <col min="11755" max="11755" width="9.140625" style="20" customWidth="1"/>
    <col min="11756" max="11756" width="8.42578125" style="20" customWidth="1"/>
    <col min="11757" max="11757" width="1.85546875" style="20" customWidth="1"/>
    <col min="11758" max="11758" width="12" style="20" customWidth="1"/>
    <col min="11759" max="11982" width="10.85546875" style="20"/>
    <col min="11983" max="11983" width="40.42578125" style="20" customWidth="1"/>
    <col min="11984" max="11984" width="12.5703125" style="20" customWidth="1"/>
    <col min="11985" max="11985" width="11.85546875" style="20" customWidth="1"/>
    <col min="11986" max="11986" width="10.85546875" style="20" customWidth="1"/>
    <col min="11987" max="11987" width="1.85546875" style="20" customWidth="1"/>
    <col min="11988" max="11988" width="14.85546875" style="20" customWidth="1"/>
    <col min="11989" max="11989" width="3.140625" style="20" customWidth="1"/>
    <col min="11990" max="12008" width="10.85546875" style="20"/>
    <col min="12009" max="12009" width="47.140625" style="20" customWidth="1"/>
    <col min="12010" max="12010" width="12.85546875" style="20" customWidth="1"/>
    <col min="12011" max="12011" width="9.140625" style="20" customWidth="1"/>
    <col min="12012" max="12012" width="8.42578125" style="20" customWidth="1"/>
    <col min="12013" max="12013" width="1.85546875" style="20" customWidth="1"/>
    <col min="12014" max="12014" width="12" style="20" customWidth="1"/>
    <col min="12015" max="12238" width="10.85546875" style="20"/>
    <col min="12239" max="12239" width="40.42578125" style="20" customWidth="1"/>
    <col min="12240" max="12240" width="12.5703125" style="20" customWidth="1"/>
    <col min="12241" max="12241" width="11.85546875" style="20" customWidth="1"/>
    <col min="12242" max="12242" width="10.85546875" style="20" customWidth="1"/>
    <col min="12243" max="12243" width="1.85546875" style="20" customWidth="1"/>
    <col min="12244" max="12244" width="14.85546875" style="20" customWidth="1"/>
    <col min="12245" max="12245" width="3.140625" style="20" customWidth="1"/>
    <col min="12246" max="12264" width="10.85546875" style="20"/>
    <col min="12265" max="12265" width="47.140625" style="20" customWidth="1"/>
    <col min="12266" max="12266" width="12.85546875" style="20" customWidth="1"/>
    <col min="12267" max="12267" width="9.140625" style="20" customWidth="1"/>
    <col min="12268" max="12268" width="8.42578125" style="20" customWidth="1"/>
    <col min="12269" max="12269" width="1.85546875" style="20" customWidth="1"/>
    <col min="12270" max="12270" width="12" style="20" customWidth="1"/>
    <col min="12271" max="12494" width="10.85546875" style="20"/>
    <col min="12495" max="12495" width="40.42578125" style="20" customWidth="1"/>
    <col min="12496" max="12496" width="12.5703125" style="20" customWidth="1"/>
    <col min="12497" max="12497" width="11.85546875" style="20" customWidth="1"/>
    <col min="12498" max="12498" width="10.85546875" style="20" customWidth="1"/>
    <col min="12499" max="12499" width="1.85546875" style="20" customWidth="1"/>
    <col min="12500" max="12500" width="14.85546875" style="20" customWidth="1"/>
    <col min="12501" max="12501" width="3.140625" style="20" customWidth="1"/>
    <col min="12502" max="12520" width="10.85546875" style="20"/>
    <col min="12521" max="12521" width="47.140625" style="20" customWidth="1"/>
    <col min="12522" max="12522" width="12.85546875" style="20" customWidth="1"/>
    <col min="12523" max="12523" width="9.140625" style="20" customWidth="1"/>
    <col min="12524" max="12524" width="8.42578125" style="20" customWidth="1"/>
    <col min="12525" max="12525" width="1.85546875" style="20" customWidth="1"/>
    <col min="12526" max="12526" width="12" style="20" customWidth="1"/>
    <col min="12527" max="12750" width="10.85546875" style="20"/>
    <col min="12751" max="12751" width="40.42578125" style="20" customWidth="1"/>
    <col min="12752" max="12752" width="12.5703125" style="20" customWidth="1"/>
    <col min="12753" max="12753" width="11.85546875" style="20" customWidth="1"/>
    <col min="12754" max="12754" width="10.85546875" style="20" customWidth="1"/>
    <col min="12755" max="12755" width="1.85546875" style="20" customWidth="1"/>
    <col min="12756" max="12756" width="14.85546875" style="20" customWidth="1"/>
    <col min="12757" max="12757" width="3.140625" style="20" customWidth="1"/>
    <col min="12758" max="12776" width="10.85546875" style="20"/>
    <col min="12777" max="12777" width="47.140625" style="20" customWidth="1"/>
    <col min="12778" max="12778" width="12.85546875" style="20" customWidth="1"/>
    <col min="12779" max="12779" width="9.140625" style="20" customWidth="1"/>
    <col min="12780" max="12780" width="8.42578125" style="20" customWidth="1"/>
    <col min="12781" max="12781" width="1.85546875" style="20" customWidth="1"/>
    <col min="12782" max="12782" width="12" style="20" customWidth="1"/>
    <col min="12783" max="13006" width="10.85546875" style="20"/>
    <col min="13007" max="13007" width="40.42578125" style="20" customWidth="1"/>
    <col min="13008" max="13008" width="12.5703125" style="20" customWidth="1"/>
    <col min="13009" max="13009" width="11.85546875" style="20" customWidth="1"/>
    <col min="13010" max="13010" width="10.85546875" style="20" customWidth="1"/>
    <col min="13011" max="13011" width="1.85546875" style="20" customWidth="1"/>
    <col min="13012" max="13012" width="14.85546875" style="20" customWidth="1"/>
    <col min="13013" max="13013" width="3.140625" style="20" customWidth="1"/>
    <col min="13014" max="13032" width="10.85546875" style="20"/>
    <col min="13033" max="13033" width="47.140625" style="20" customWidth="1"/>
    <col min="13034" max="13034" width="12.85546875" style="20" customWidth="1"/>
    <col min="13035" max="13035" width="9.140625" style="20" customWidth="1"/>
    <col min="13036" max="13036" width="8.42578125" style="20" customWidth="1"/>
    <col min="13037" max="13037" width="1.85546875" style="20" customWidth="1"/>
    <col min="13038" max="13038" width="12" style="20" customWidth="1"/>
    <col min="13039" max="13262" width="10.85546875" style="20"/>
    <col min="13263" max="13263" width="40.42578125" style="20" customWidth="1"/>
    <col min="13264" max="13264" width="12.5703125" style="20" customWidth="1"/>
    <col min="13265" max="13265" width="11.85546875" style="20" customWidth="1"/>
    <col min="13266" max="13266" width="10.85546875" style="20" customWidth="1"/>
    <col min="13267" max="13267" width="1.85546875" style="20" customWidth="1"/>
    <col min="13268" max="13268" width="14.85546875" style="20" customWidth="1"/>
    <col min="13269" max="13269" width="3.140625" style="20" customWidth="1"/>
    <col min="13270" max="13288" width="10.85546875" style="20"/>
    <col min="13289" max="13289" width="47.140625" style="20" customWidth="1"/>
    <col min="13290" max="13290" width="12.85546875" style="20" customWidth="1"/>
    <col min="13291" max="13291" width="9.140625" style="20" customWidth="1"/>
    <col min="13292" max="13292" width="8.42578125" style="20" customWidth="1"/>
    <col min="13293" max="13293" width="1.85546875" style="20" customWidth="1"/>
    <col min="13294" max="13294" width="12" style="20" customWidth="1"/>
    <col min="13295" max="13518" width="10.85546875" style="20"/>
    <col min="13519" max="13519" width="40.42578125" style="20" customWidth="1"/>
    <col min="13520" max="13520" width="12.5703125" style="20" customWidth="1"/>
    <col min="13521" max="13521" width="11.85546875" style="20" customWidth="1"/>
    <col min="13522" max="13522" width="10.85546875" style="20" customWidth="1"/>
    <col min="13523" max="13523" width="1.85546875" style="20" customWidth="1"/>
    <col min="13524" max="13524" width="14.85546875" style="20" customWidth="1"/>
    <col min="13525" max="13525" width="3.140625" style="20" customWidth="1"/>
    <col min="13526" max="13544" width="10.85546875" style="20"/>
    <col min="13545" max="13545" width="47.140625" style="20" customWidth="1"/>
    <col min="13546" max="13546" width="12.85546875" style="20" customWidth="1"/>
    <col min="13547" max="13547" width="9.140625" style="20" customWidth="1"/>
    <col min="13548" max="13548" width="8.42578125" style="20" customWidth="1"/>
    <col min="13549" max="13549" width="1.85546875" style="20" customWidth="1"/>
    <col min="13550" max="13550" width="12" style="20" customWidth="1"/>
    <col min="13551" max="13774" width="10.85546875" style="20"/>
    <col min="13775" max="13775" width="40.42578125" style="20" customWidth="1"/>
    <col min="13776" max="13776" width="12.5703125" style="20" customWidth="1"/>
    <col min="13777" max="13777" width="11.85546875" style="20" customWidth="1"/>
    <col min="13778" max="13778" width="10.85546875" style="20" customWidth="1"/>
    <col min="13779" max="13779" width="1.85546875" style="20" customWidth="1"/>
    <col min="13780" max="13780" width="14.85546875" style="20" customWidth="1"/>
    <col min="13781" max="13781" width="3.140625" style="20" customWidth="1"/>
    <col min="13782" max="13800" width="10.85546875" style="20"/>
    <col min="13801" max="13801" width="47.140625" style="20" customWidth="1"/>
    <col min="13802" max="13802" width="12.85546875" style="20" customWidth="1"/>
    <col min="13803" max="13803" width="9.140625" style="20" customWidth="1"/>
    <col min="13804" max="13804" width="8.42578125" style="20" customWidth="1"/>
    <col min="13805" max="13805" width="1.85546875" style="20" customWidth="1"/>
    <col min="13806" max="13806" width="12" style="20" customWidth="1"/>
    <col min="13807" max="14030" width="10.85546875" style="20"/>
    <col min="14031" max="14031" width="40.42578125" style="20" customWidth="1"/>
    <col min="14032" max="14032" width="12.5703125" style="20" customWidth="1"/>
    <col min="14033" max="14033" width="11.85546875" style="20" customWidth="1"/>
    <col min="14034" max="14034" width="10.85546875" style="20" customWidth="1"/>
    <col min="14035" max="14035" width="1.85546875" style="20" customWidth="1"/>
    <col min="14036" max="14036" width="14.85546875" style="20" customWidth="1"/>
    <col min="14037" max="14037" width="3.140625" style="20" customWidth="1"/>
    <col min="14038" max="14056" width="10.85546875" style="20"/>
    <col min="14057" max="14057" width="47.140625" style="20" customWidth="1"/>
    <col min="14058" max="14058" width="12.85546875" style="20" customWidth="1"/>
    <col min="14059" max="14059" width="9.140625" style="20" customWidth="1"/>
    <col min="14060" max="14060" width="8.42578125" style="20" customWidth="1"/>
    <col min="14061" max="14061" width="1.85546875" style="20" customWidth="1"/>
    <col min="14062" max="14062" width="12" style="20" customWidth="1"/>
    <col min="14063" max="14286" width="10.85546875" style="20"/>
    <col min="14287" max="14287" width="40.42578125" style="20" customWidth="1"/>
    <col min="14288" max="14288" width="12.5703125" style="20" customWidth="1"/>
    <col min="14289" max="14289" width="11.85546875" style="20" customWidth="1"/>
    <col min="14290" max="14290" width="10.85546875" style="20" customWidth="1"/>
    <col min="14291" max="14291" width="1.85546875" style="20" customWidth="1"/>
    <col min="14292" max="14292" width="14.85546875" style="20" customWidth="1"/>
    <col min="14293" max="14293" width="3.140625" style="20" customWidth="1"/>
    <col min="14294" max="14312" width="10.85546875" style="20"/>
    <col min="14313" max="14313" width="47.140625" style="20" customWidth="1"/>
    <col min="14314" max="14314" width="12.85546875" style="20" customWidth="1"/>
    <col min="14315" max="14315" width="9.140625" style="20" customWidth="1"/>
    <col min="14316" max="14316" width="8.42578125" style="20" customWidth="1"/>
    <col min="14317" max="14317" width="1.85546875" style="20" customWidth="1"/>
    <col min="14318" max="14318" width="12" style="20" customWidth="1"/>
    <col min="14319" max="14542" width="10.85546875" style="20"/>
    <col min="14543" max="14543" width="40.42578125" style="20" customWidth="1"/>
    <col min="14544" max="14544" width="12.5703125" style="20" customWidth="1"/>
    <col min="14545" max="14545" width="11.85546875" style="20" customWidth="1"/>
    <col min="14546" max="14546" width="10.85546875" style="20" customWidth="1"/>
    <col min="14547" max="14547" width="1.85546875" style="20" customWidth="1"/>
    <col min="14548" max="14548" width="14.85546875" style="20" customWidth="1"/>
    <col min="14549" max="14549" width="3.140625" style="20" customWidth="1"/>
    <col min="14550" max="14568" width="10.85546875" style="20"/>
    <col min="14569" max="14569" width="47.140625" style="20" customWidth="1"/>
    <col min="14570" max="14570" width="12.85546875" style="20" customWidth="1"/>
    <col min="14571" max="14571" width="9.140625" style="20" customWidth="1"/>
    <col min="14572" max="14572" width="8.42578125" style="20" customWidth="1"/>
    <col min="14573" max="14573" width="1.85546875" style="20" customWidth="1"/>
    <col min="14574" max="14574" width="12" style="20" customWidth="1"/>
    <col min="14575" max="14798" width="10.85546875" style="20"/>
    <col min="14799" max="14799" width="40.42578125" style="20" customWidth="1"/>
    <col min="14800" max="14800" width="12.5703125" style="20" customWidth="1"/>
    <col min="14801" max="14801" width="11.85546875" style="20" customWidth="1"/>
    <col min="14802" max="14802" width="10.85546875" style="20" customWidth="1"/>
    <col min="14803" max="14803" width="1.85546875" style="20" customWidth="1"/>
    <col min="14804" max="14804" width="14.85546875" style="20" customWidth="1"/>
    <col min="14805" max="14805" width="3.140625" style="20" customWidth="1"/>
    <col min="14806" max="14824" width="10.85546875" style="20"/>
    <col min="14825" max="14825" width="47.140625" style="20" customWidth="1"/>
    <col min="14826" max="14826" width="12.85546875" style="20" customWidth="1"/>
    <col min="14827" max="14827" width="9.140625" style="20" customWidth="1"/>
    <col min="14828" max="14828" width="8.42578125" style="20" customWidth="1"/>
    <col min="14829" max="14829" width="1.85546875" style="20" customWidth="1"/>
    <col min="14830" max="14830" width="12" style="20" customWidth="1"/>
    <col min="14831" max="15054" width="10.85546875" style="20"/>
    <col min="15055" max="15055" width="40.42578125" style="20" customWidth="1"/>
    <col min="15056" max="15056" width="12.5703125" style="20" customWidth="1"/>
    <col min="15057" max="15057" width="11.85546875" style="20" customWidth="1"/>
    <col min="15058" max="15058" width="10.85546875" style="20" customWidth="1"/>
    <col min="15059" max="15059" width="1.85546875" style="20" customWidth="1"/>
    <col min="15060" max="15060" width="14.85546875" style="20" customWidth="1"/>
    <col min="15061" max="15061" width="3.140625" style="20" customWidth="1"/>
    <col min="15062" max="15080" width="10.85546875" style="20"/>
    <col min="15081" max="15081" width="47.140625" style="20" customWidth="1"/>
    <col min="15082" max="15082" width="12.85546875" style="20" customWidth="1"/>
    <col min="15083" max="15083" width="9.140625" style="20" customWidth="1"/>
    <col min="15084" max="15084" width="8.42578125" style="20" customWidth="1"/>
    <col min="15085" max="15085" width="1.85546875" style="20" customWidth="1"/>
    <col min="15086" max="15086" width="12" style="20" customWidth="1"/>
    <col min="15087" max="15310" width="10.85546875" style="20"/>
    <col min="15311" max="15311" width="40.42578125" style="20" customWidth="1"/>
    <col min="15312" max="15312" width="12.5703125" style="20" customWidth="1"/>
    <col min="15313" max="15313" width="11.85546875" style="20" customWidth="1"/>
    <col min="15314" max="15314" width="10.85546875" style="20" customWidth="1"/>
    <col min="15315" max="15315" width="1.85546875" style="20" customWidth="1"/>
    <col min="15316" max="15316" width="14.85546875" style="20" customWidth="1"/>
    <col min="15317" max="15317" width="3.140625" style="20" customWidth="1"/>
    <col min="15318" max="15336" width="10.85546875" style="20"/>
    <col min="15337" max="15337" width="47.140625" style="20" customWidth="1"/>
    <col min="15338" max="15338" width="12.85546875" style="20" customWidth="1"/>
    <col min="15339" max="15339" width="9.140625" style="20" customWidth="1"/>
    <col min="15340" max="15340" width="8.42578125" style="20" customWidth="1"/>
    <col min="15341" max="15341" width="1.85546875" style="20" customWidth="1"/>
    <col min="15342" max="15342" width="12" style="20" customWidth="1"/>
    <col min="15343" max="15566" width="10.85546875" style="20"/>
    <col min="15567" max="15567" width="40.42578125" style="20" customWidth="1"/>
    <col min="15568" max="15568" width="12.5703125" style="20" customWidth="1"/>
    <col min="15569" max="15569" width="11.85546875" style="20" customWidth="1"/>
    <col min="15570" max="15570" width="10.85546875" style="20" customWidth="1"/>
    <col min="15571" max="15571" width="1.85546875" style="20" customWidth="1"/>
    <col min="15572" max="15572" width="14.85546875" style="20" customWidth="1"/>
    <col min="15573" max="15573" width="3.140625" style="20" customWidth="1"/>
    <col min="15574" max="15592" width="10.85546875" style="20"/>
    <col min="15593" max="15593" width="47.140625" style="20" customWidth="1"/>
    <col min="15594" max="15594" width="12.85546875" style="20" customWidth="1"/>
    <col min="15595" max="15595" width="9.140625" style="20" customWidth="1"/>
    <col min="15596" max="15596" width="8.42578125" style="20" customWidth="1"/>
    <col min="15597" max="15597" width="1.85546875" style="20" customWidth="1"/>
    <col min="15598" max="15598" width="12" style="20" customWidth="1"/>
    <col min="15599" max="15822" width="10.85546875" style="20"/>
    <col min="15823" max="15823" width="40.42578125" style="20" customWidth="1"/>
    <col min="15824" max="15824" width="12.5703125" style="20" customWidth="1"/>
    <col min="15825" max="15825" width="11.85546875" style="20" customWidth="1"/>
    <col min="15826" max="15826" width="10.85546875" style="20" customWidth="1"/>
    <col min="15827" max="15827" width="1.85546875" style="20" customWidth="1"/>
    <col min="15828" max="15828" width="14.85546875" style="20" customWidth="1"/>
    <col min="15829" max="15829" width="3.140625" style="20" customWidth="1"/>
    <col min="15830" max="15848" width="10.85546875" style="20"/>
    <col min="15849" max="15849" width="47.140625" style="20" customWidth="1"/>
    <col min="15850" max="15850" width="12.85546875" style="20" customWidth="1"/>
    <col min="15851" max="15851" width="9.140625" style="20" customWidth="1"/>
    <col min="15852" max="15852" width="8.42578125" style="20" customWidth="1"/>
    <col min="15853" max="15853" width="1.85546875" style="20" customWidth="1"/>
    <col min="15854" max="15854" width="12" style="20" customWidth="1"/>
    <col min="15855" max="16078" width="10.85546875" style="20"/>
    <col min="16079" max="16079" width="40.42578125" style="20" customWidth="1"/>
    <col min="16080" max="16080" width="12.5703125" style="20" customWidth="1"/>
    <col min="16081" max="16081" width="11.85546875" style="20" customWidth="1"/>
    <col min="16082" max="16082" width="10.85546875" style="20" customWidth="1"/>
    <col min="16083" max="16083" width="1.85546875" style="20" customWidth="1"/>
    <col min="16084" max="16084" width="14.85546875" style="20" customWidth="1"/>
    <col min="16085" max="16085" width="3.140625" style="20" customWidth="1"/>
    <col min="16086" max="16104" width="10.85546875" style="20"/>
    <col min="16105" max="16105" width="47.140625" style="20" customWidth="1"/>
    <col min="16106" max="16106" width="12.85546875" style="20" customWidth="1"/>
    <col min="16107" max="16107" width="9.140625" style="20" customWidth="1"/>
    <col min="16108" max="16108" width="8.42578125" style="20" customWidth="1"/>
    <col min="16109" max="16109" width="1.85546875" style="20" customWidth="1"/>
    <col min="16110" max="16110" width="12" style="20" customWidth="1"/>
    <col min="16111" max="16334" width="10.85546875" style="20"/>
    <col min="16335" max="16335" width="40.42578125" style="20" customWidth="1"/>
    <col min="16336" max="16336" width="12.5703125" style="20" customWidth="1"/>
    <col min="16337" max="16337" width="11.85546875" style="20" customWidth="1"/>
    <col min="16338" max="16338" width="10.85546875" style="20" customWidth="1"/>
    <col min="16339" max="16339" width="1.85546875" style="20" customWidth="1"/>
    <col min="16340" max="16340" width="14.85546875" style="20" customWidth="1"/>
    <col min="16341" max="16341" width="3.140625" style="20" customWidth="1"/>
    <col min="16342" max="16384" width="10.85546875" style="20"/>
  </cols>
  <sheetData>
    <row r="1" spans="1:8" ht="12.75" customHeight="1">
      <c r="A1" s="8" t="s">
        <v>56</v>
      </c>
    </row>
    <row r="2" spans="1:8" ht="12.95">
      <c r="A2" s="384"/>
      <c r="B2" s="384"/>
      <c r="C2" s="59"/>
      <c r="D2" s="59"/>
      <c r="E2" s="59"/>
      <c r="F2" s="59"/>
    </row>
    <row r="3" spans="1:8" ht="12.95">
      <c r="A3" s="142"/>
      <c r="B3" s="142"/>
      <c r="C3" s="63"/>
      <c r="D3" s="63"/>
      <c r="E3" s="63"/>
      <c r="F3" s="18" t="s">
        <v>57</v>
      </c>
    </row>
    <row r="4" spans="1:8" ht="26.1">
      <c r="A4" s="144"/>
      <c r="B4" s="385" t="s">
        <v>58</v>
      </c>
      <c r="C4" s="385"/>
      <c r="D4" s="385"/>
      <c r="E4" s="145"/>
      <c r="F4" s="147" t="s">
        <v>2</v>
      </c>
    </row>
    <row r="5" spans="1:8" ht="42.95" customHeight="1">
      <c r="A5" s="54"/>
      <c r="B5" s="11">
        <v>2016</v>
      </c>
      <c r="C5" s="11">
        <v>2017</v>
      </c>
      <c r="D5" s="370" t="s">
        <v>39</v>
      </c>
      <c r="E5" s="11"/>
      <c r="F5" s="365" t="s">
        <v>59</v>
      </c>
    </row>
    <row r="6" spans="1:8" ht="12.75" customHeight="1">
      <c r="A6" s="169"/>
      <c r="B6" s="372"/>
      <c r="C6" s="372"/>
      <c r="D6" s="147"/>
      <c r="E6" s="372"/>
      <c r="F6" s="147"/>
    </row>
    <row r="7" spans="1:8" ht="12.95">
      <c r="B7" s="386" t="s">
        <v>60</v>
      </c>
      <c r="C7" s="386"/>
      <c r="D7" s="386"/>
      <c r="E7" s="386"/>
      <c r="F7" s="386"/>
    </row>
    <row r="8" spans="1:8" ht="12.95">
      <c r="A8" s="148"/>
      <c r="B8" s="149"/>
      <c r="C8" s="149"/>
      <c r="D8" s="149"/>
      <c r="E8" s="150"/>
      <c r="F8" s="150"/>
    </row>
    <row r="9" spans="1:8" ht="12.95">
      <c r="A9" s="170" t="s">
        <v>61</v>
      </c>
      <c r="B9" s="158">
        <v>49577.740126156503</v>
      </c>
      <c r="C9" s="158">
        <v>51055.324160330201</v>
      </c>
      <c r="D9" s="159">
        <v>2.9803376079946537</v>
      </c>
      <c r="E9" s="159"/>
      <c r="F9" s="161">
        <v>-3.0113852448574554</v>
      </c>
    </row>
    <row r="10" spans="1:8" ht="15">
      <c r="A10" s="41" t="s">
        <v>62</v>
      </c>
      <c r="B10" s="152">
        <v>4357.5697468999997</v>
      </c>
      <c r="C10" s="152">
        <v>4570.2</v>
      </c>
      <c r="D10" s="153">
        <v>4.8795605222674068</v>
      </c>
      <c r="E10" s="310"/>
      <c r="F10" s="155">
        <v>3.4634602818548856</v>
      </c>
    </row>
    <row r="11" spans="1:8" ht="15">
      <c r="A11" s="41" t="s">
        <v>63</v>
      </c>
      <c r="B11" s="152">
        <v>938.27</v>
      </c>
      <c r="C11" s="152">
        <v>959.79</v>
      </c>
      <c r="D11" s="153">
        <v>2.2935828706022767</v>
      </c>
      <c r="E11" s="310"/>
      <c r="F11" s="155">
        <v>-4.1964795762243661</v>
      </c>
    </row>
    <row r="12" spans="1:8" ht="12.95">
      <c r="A12" s="172" t="s">
        <v>64</v>
      </c>
      <c r="B12" s="158">
        <v>52997.039873056499</v>
      </c>
      <c r="C12" s="158">
        <v>54665.734160330197</v>
      </c>
      <c r="D12" s="159">
        <v>3.1486556442977034</v>
      </c>
      <c r="E12" s="311"/>
      <c r="F12" s="161">
        <v>-2.4580235946295228</v>
      </c>
      <c r="H12" s="22"/>
    </row>
    <row r="13" spans="1:8" ht="12.95">
      <c r="A13" s="173" t="s">
        <v>65</v>
      </c>
      <c r="B13" s="152">
        <v>23499.599190000001</v>
      </c>
      <c r="C13" s="152">
        <v>23945.592829999998</v>
      </c>
      <c r="D13" s="153">
        <v>1.8978776463123026</v>
      </c>
      <c r="E13" s="310"/>
      <c r="F13" s="155">
        <v>0.26445982970833987</v>
      </c>
    </row>
    <row r="14" spans="1:8" ht="12.95">
      <c r="A14" s="174" t="s">
        <v>66</v>
      </c>
      <c r="B14" s="158">
        <v>29497.440683056499</v>
      </c>
      <c r="C14" s="158">
        <v>30720.1413303302</v>
      </c>
      <c r="D14" s="159">
        <v>4.1451075719122557</v>
      </c>
      <c r="E14" s="311"/>
      <c r="F14" s="161">
        <v>-4.6269327539284237</v>
      </c>
    </row>
    <row r="15" spans="1:8" ht="12.95">
      <c r="A15" s="174"/>
      <c r="B15" s="175"/>
      <c r="C15" s="175"/>
      <c r="D15" s="175"/>
      <c r="E15" s="171"/>
      <c r="F15" s="171"/>
    </row>
    <row r="16" spans="1:8" ht="12.95">
      <c r="B16" s="383" t="s">
        <v>67</v>
      </c>
      <c r="C16" s="383"/>
      <c r="D16" s="383"/>
      <c r="E16" s="383"/>
      <c r="F16" s="383"/>
    </row>
    <row r="17" spans="1:8" ht="12.95">
      <c r="A17" s="41"/>
      <c r="B17" s="152"/>
      <c r="C17" s="152"/>
      <c r="D17" s="152"/>
      <c r="E17" s="176"/>
      <c r="F17" s="155"/>
    </row>
    <row r="18" spans="1:8" ht="12.95">
      <c r="A18" s="170" t="s">
        <v>68</v>
      </c>
      <c r="B18" s="158">
        <v>1575.3582409435398</v>
      </c>
      <c r="C18" s="158">
        <v>1638.6049536697899</v>
      </c>
      <c r="D18" s="159">
        <v>4.0147511265989433</v>
      </c>
      <c r="E18" s="160"/>
      <c r="F18" s="161">
        <v>-0.76720679467769337</v>
      </c>
    </row>
    <row r="19" spans="1:8" ht="15">
      <c r="A19" s="41" t="s">
        <v>62</v>
      </c>
      <c r="B19" s="152">
        <v>0</v>
      </c>
      <c r="C19" s="152">
        <v>0</v>
      </c>
      <c r="D19" s="312">
        <v>0</v>
      </c>
      <c r="E19" s="312"/>
      <c r="F19" s="312">
        <v>0</v>
      </c>
    </row>
    <row r="20" spans="1:8" ht="15">
      <c r="A20" s="41" t="s">
        <v>63</v>
      </c>
      <c r="B20" s="152">
        <v>0</v>
      </c>
      <c r="C20" s="152">
        <v>0</v>
      </c>
      <c r="D20" s="312">
        <v>0</v>
      </c>
      <c r="E20" s="312"/>
      <c r="F20" s="312">
        <v>0</v>
      </c>
    </row>
    <row r="21" spans="1:8" ht="12.95">
      <c r="A21" s="172" t="s">
        <v>69</v>
      </c>
      <c r="B21" s="158">
        <v>1575.3581269435401</v>
      </c>
      <c r="C21" s="158">
        <v>1638.60483966979</v>
      </c>
      <c r="D21" s="159">
        <v>4.0147514171243772</v>
      </c>
      <c r="E21" s="164"/>
      <c r="F21" s="161">
        <v>-0.76720685019612311</v>
      </c>
      <c r="H21" s="22"/>
    </row>
    <row r="22" spans="1:8" ht="12.95">
      <c r="A22" s="173" t="s">
        <v>65</v>
      </c>
      <c r="B22" s="152">
        <v>263.26681000000002</v>
      </c>
      <c r="C22" s="152">
        <v>258.52517</v>
      </c>
      <c r="D22" s="153">
        <v>-1.8010777735332524</v>
      </c>
      <c r="E22" s="154"/>
      <c r="F22" s="155">
        <v>0.48505924464995137</v>
      </c>
    </row>
    <row r="23" spans="1:8" ht="12.95">
      <c r="A23" s="174" t="s">
        <v>70</v>
      </c>
      <c r="B23" s="158">
        <v>1312.0913169435401</v>
      </c>
      <c r="C23" s="158">
        <v>1380.0796696697901</v>
      </c>
      <c r="D23" s="159">
        <v>5.1816784280400503</v>
      </c>
      <c r="E23" s="160"/>
      <c r="F23" s="161">
        <v>-1.0184699260230672</v>
      </c>
    </row>
    <row r="24" spans="1:8" ht="12.95">
      <c r="A24" s="41"/>
      <c r="B24" s="152"/>
      <c r="C24" s="152"/>
      <c r="D24" s="152"/>
      <c r="E24" s="176"/>
      <c r="F24" s="155"/>
    </row>
    <row r="25" spans="1:8" ht="12.95">
      <c r="B25" s="383" t="s">
        <v>71</v>
      </c>
      <c r="C25" s="383"/>
      <c r="D25" s="383"/>
      <c r="E25" s="383"/>
      <c r="F25" s="383"/>
    </row>
    <row r="26" spans="1:8" ht="12.95">
      <c r="A26" s="41"/>
      <c r="B26" s="152"/>
      <c r="C26" s="152"/>
      <c r="D26" s="152"/>
      <c r="E26" s="176"/>
      <c r="F26" s="155"/>
    </row>
    <row r="27" spans="1:8" ht="12.95">
      <c r="A27" s="170" t="s">
        <v>72</v>
      </c>
      <c r="B27" s="158">
        <v>1788.1048853247601</v>
      </c>
      <c r="C27" s="158">
        <v>1743.2906699999999</v>
      </c>
      <c r="D27" s="159">
        <v>-2.506240863864142</v>
      </c>
      <c r="E27" s="160"/>
      <c r="F27" s="161">
        <v>-2.3962808620483806</v>
      </c>
      <c r="H27" s="22"/>
    </row>
    <row r="28" spans="1:8" ht="15">
      <c r="A28" s="41" t="s">
        <v>62</v>
      </c>
      <c r="B28" s="152">
        <v>0</v>
      </c>
      <c r="C28" s="152">
        <v>0</v>
      </c>
      <c r="D28" s="312">
        <v>0</v>
      </c>
      <c r="E28" s="312"/>
      <c r="F28" s="312">
        <v>0</v>
      </c>
    </row>
    <row r="29" spans="1:8" ht="15">
      <c r="A29" s="41" t="s">
        <v>63</v>
      </c>
      <c r="B29" s="152">
        <v>41.021885324763197</v>
      </c>
      <c r="C29" s="152">
        <v>42.952669999999998</v>
      </c>
      <c r="D29" s="153">
        <v>4.7067185234201485</v>
      </c>
      <c r="E29" s="163"/>
      <c r="F29" s="155">
        <v>4.5000000000001599</v>
      </c>
    </row>
    <row r="30" spans="1:8" ht="12.95">
      <c r="A30" s="172" t="s">
        <v>73</v>
      </c>
      <c r="B30" s="158">
        <v>1747.0830000000001</v>
      </c>
      <c r="C30" s="158">
        <v>1700.338</v>
      </c>
      <c r="D30" s="159">
        <v>-2.6756027046225115</v>
      </c>
      <c r="E30" s="164"/>
      <c r="F30" s="161">
        <v>-2.5582070227920402</v>
      </c>
      <c r="H30" s="22"/>
    </row>
    <row r="31" spans="1:8" ht="12.95">
      <c r="A31" s="173" t="s">
        <v>65</v>
      </c>
      <c r="B31" s="152">
        <v>741.22500000000002</v>
      </c>
      <c r="C31" s="152">
        <v>752.72</v>
      </c>
      <c r="D31" s="153">
        <v>1.5508111572059771</v>
      </c>
      <c r="E31" s="154"/>
      <c r="F31" s="155">
        <v>-1.9663395055482795</v>
      </c>
    </row>
    <row r="32" spans="1:8" ht="12.95">
      <c r="A32" s="174" t="s">
        <v>74</v>
      </c>
      <c r="B32" s="158">
        <v>1005.8579999999999</v>
      </c>
      <c r="C32" s="158">
        <v>947.61800000000005</v>
      </c>
      <c r="D32" s="159">
        <v>-5.7900817013932286</v>
      </c>
      <c r="E32" s="160"/>
      <c r="F32" s="161">
        <v>-2.9943590447160355</v>
      </c>
    </row>
    <row r="33" spans="1:6" ht="12.95">
      <c r="A33" s="41"/>
      <c r="B33" s="152"/>
      <c r="C33" s="152"/>
      <c r="D33" s="152"/>
      <c r="E33" s="176"/>
      <c r="F33" s="155"/>
    </row>
    <row r="34" spans="1:6" ht="12.95">
      <c r="B34" s="383" t="s">
        <v>75</v>
      </c>
      <c r="C34" s="383"/>
      <c r="D34" s="383"/>
      <c r="E34" s="383"/>
      <c r="F34" s="383"/>
    </row>
    <row r="35" spans="1:6" ht="12.95">
      <c r="A35" s="41"/>
      <c r="B35" s="152"/>
      <c r="C35" s="152"/>
      <c r="D35" s="152"/>
      <c r="E35" s="176"/>
      <c r="F35" s="155"/>
    </row>
    <row r="36" spans="1:6" ht="26.25" customHeight="1">
      <c r="A36" s="178" t="s">
        <v>76</v>
      </c>
      <c r="B36" s="158">
        <v>56319.481</v>
      </c>
      <c r="C36" s="158">
        <v>58004.677000000003</v>
      </c>
      <c r="D36" s="159">
        <v>2.9922079715187779</v>
      </c>
      <c r="E36" s="160"/>
      <c r="F36" s="161">
        <v>-2.4138361644348834</v>
      </c>
    </row>
    <row r="37" spans="1:6">
      <c r="A37" s="173" t="s">
        <v>65</v>
      </c>
      <c r="B37" s="152">
        <v>24504.091</v>
      </c>
      <c r="C37" s="152">
        <v>24956.838</v>
      </c>
      <c r="D37" s="153">
        <v>1.8476384208661294</v>
      </c>
      <c r="E37" s="154"/>
      <c r="F37" s="155">
        <v>0.1993503860235494</v>
      </c>
    </row>
    <row r="38" spans="1:6" ht="28.5" customHeight="1">
      <c r="A38" s="179" t="s">
        <v>77</v>
      </c>
      <c r="B38" s="158">
        <v>31815.39</v>
      </c>
      <c r="C38" s="158">
        <v>33047.839</v>
      </c>
      <c r="D38" s="159">
        <v>3.8737510368409769</v>
      </c>
      <c r="E38" s="160"/>
      <c r="F38" s="161">
        <v>-4.426502393967338</v>
      </c>
    </row>
    <row r="39" spans="1:6">
      <c r="A39" s="10"/>
      <c r="B39" s="165"/>
      <c r="C39" s="165"/>
      <c r="D39" s="165"/>
      <c r="E39" s="165"/>
      <c r="F39" s="165"/>
    </row>
    <row r="40" spans="1:6">
      <c r="B40" s="167"/>
      <c r="C40" s="167"/>
      <c r="D40" s="167"/>
      <c r="E40" s="166"/>
      <c r="F40" s="166"/>
    </row>
    <row r="41" spans="1:6" ht="15">
      <c r="A41" s="180" t="s">
        <v>78</v>
      </c>
      <c r="B41" s="167"/>
      <c r="C41" s="167"/>
      <c r="D41" s="167"/>
      <c r="E41" s="167"/>
      <c r="F41" s="166"/>
    </row>
    <row r="42" spans="1:6">
      <c r="A42" s="166"/>
      <c r="B42" s="167"/>
      <c r="C42" s="167"/>
      <c r="D42" s="167"/>
      <c r="E42" s="166"/>
      <c r="F42" s="166"/>
    </row>
    <row r="43" spans="1:6" ht="15">
      <c r="A43" s="96" t="s">
        <v>79</v>
      </c>
      <c r="B43" s="181"/>
      <c r="C43" s="181"/>
      <c r="D43" s="181"/>
      <c r="E43" s="150"/>
      <c r="F43" s="150"/>
    </row>
    <row r="44" spans="1:6">
      <c r="A44" s="8" t="s">
        <v>80</v>
      </c>
      <c r="B44" s="181"/>
      <c r="C44" s="181"/>
      <c r="D44" s="181"/>
      <c r="E44" s="150"/>
      <c r="F44" s="150"/>
    </row>
    <row r="45" spans="1:6">
      <c r="A45" s="8" t="s">
        <v>81</v>
      </c>
      <c r="B45" s="181"/>
      <c r="C45" s="181"/>
      <c r="D45" s="181"/>
      <c r="E45" s="150"/>
      <c r="F45" s="150"/>
    </row>
    <row r="46" spans="1:6">
      <c r="B46" s="181"/>
      <c r="C46" s="181"/>
      <c r="D46" s="181"/>
      <c r="E46" s="150"/>
      <c r="F46" s="150"/>
    </row>
    <row r="47" spans="1:6">
      <c r="A47" s="8" t="s">
        <v>82</v>
      </c>
      <c r="B47" s="181"/>
      <c r="C47" s="181"/>
      <c r="D47" s="181"/>
      <c r="E47" s="150"/>
      <c r="F47" s="150"/>
    </row>
  </sheetData>
  <mergeCells count="6">
    <mergeCell ref="B34:F34"/>
    <mergeCell ref="A2:B2"/>
    <mergeCell ref="B4:D4"/>
    <mergeCell ref="B7:F7"/>
    <mergeCell ref="B16:F16"/>
    <mergeCell ref="B25:F25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0"/>
  <sheetViews>
    <sheetView zoomScale="80" zoomScaleNormal="80" workbookViewId="0">
      <selection activeCell="A2" sqref="A2:B2"/>
    </sheetView>
  </sheetViews>
  <sheetFormatPr defaultRowHeight="12.75"/>
  <cols>
    <col min="1" max="1" width="40.85546875" style="141" customWidth="1"/>
    <col min="2" max="3" width="8.7109375" style="141"/>
    <col min="4" max="4" width="13.140625" style="141" customWidth="1"/>
    <col min="5" max="5" width="8.7109375" style="141"/>
    <col min="6" max="6" width="2.42578125" style="141" customWidth="1"/>
    <col min="7" max="8" width="12.140625" style="141" customWidth="1"/>
    <col min="9" max="241" width="8.7109375" style="141"/>
    <col min="242" max="242" width="54" style="141" customWidth="1"/>
    <col min="243" max="244" width="8.7109375" style="141"/>
    <col min="245" max="245" width="13.140625" style="141" customWidth="1"/>
    <col min="246" max="246" width="8.7109375" style="141"/>
    <col min="247" max="247" width="2.42578125" style="141" customWidth="1"/>
    <col min="248" max="248" width="17" style="141" customWidth="1"/>
    <col min="249" max="497" width="8.7109375" style="141"/>
    <col min="498" max="498" width="54" style="141" customWidth="1"/>
    <col min="499" max="500" width="8.7109375" style="141"/>
    <col min="501" max="501" width="13.140625" style="141" customWidth="1"/>
    <col min="502" max="502" width="8.7109375" style="141"/>
    <col min="503" max="503" width="2.42578125" style="141" customWidth="1"/>
    <col min="504" max="504" width="17" style="141" customWidth="1"/>
    <col min="505" max="753" width="8.7109375" style="141"/>
    <col min="754" max="754" width="54" style="141" customWidth="1"/>
    <col min="755" max="756" width="8.7109375" style="141"/>
    <col min="757" max="757" width="13.140625" style="141" customWidth="1"/>
    <col min="758" max="758" width="8.7109375" style="141"/>
    <col min="759" max="759" width="2.42578125" style="141" customWidth="1"/>
    <col min="760" max="760" width="17" style="141" customWidth="1"/>
    <col min="761" max="1009" width="8.7109375" style="141"/>
    <col min="1010" max="1010" width="54" style="141" customWidth="1"/>
    <col min="1011" max="1012" width="8.7109375" style="141"/>
    <col min="1013" max="1013" width="13.140625" style="141" customWidth="1"/>
    <col min="1014" max="1014" width="8.7109375" style="141"/>
    <col min="1015" max="1015" width="2.42578125" style="141" customWidth="1"/>
    <col min="1016" max="1016" width="17" style="141" customWidth="1"/>
    <col min="1017" max="1265" width="8.7109375" style="141"/>
    <col min="1266" max="1266" width="54" style="141" customWidth="1"/>
    <col min="1267" max="1268" width="8.7109375" style="141"/>
    <col min="1269" max="1269" width="13.140625" style="141" customWidth="1"/>
    <col min="1270" max="1270" width="8.7109375" style="141"/>
    <col min="1271" max="1271" width="2.42578125" style="141" customWidth="1"/>
    <col min="1272" max="1272" width="17" style="141" customWidth="1"/>
    <col min="1273" max="1521" width="8.7109375" style="141"/>
    <col min="1522" max="1522" width="54" style="141" customWidth="1"/>
    <col min="1523" max="1524" width="8.7109375" style="141"/>
    <col min="1525" max="1525" width="13.140625" style="141" customWidth="1"/>
    <col min="1526" max="1526" width="8.7109375" style="141"/>
    <col min="1527" max="1527" width="2.42578125" style="141" customWidth="1"/>
    <col min="1528" max="1528" width="17" style="141" customWidth="1"/>
    <col min="1529" max="1777" width="8.7109375" style="141"/>
    <col min="1778" max="1778" width="54" style="141" customWidth="1"/>
    <col min="1779" max="1780" width="8.7109375" style="141"/>
    <col min="1781" max="1781" width="13.140625" style="141" customWidth="1"/>
    <col min="1782" max="1782" width="8.7109375" style="141"/>
    <col min="1783" max="1783" width="2.42578125" style="141" customWidth="1"/>
    <col min="1784" max="1784" width="17" style="141" customWidth="1"/>
    <col min="1785" max="2033" width="8.7109375" style="141"/>
    <col min="2034" max="2034" width="54" style="141" customWidth="1"/>
    <col min="2035" max="2036" width="8.7109375" style="141"/>
    <col min="2037" max="2037" width="13.140625" style="141" customWidth="1"/>
    <col min="2038" max="2038" width="8.7109375" style="141"/>
    <col min="2039" max="2039" width="2.42578125" style="141" customWidth="1"/>
    <col min="2040" max="2040" width="17" style="141" customWidth="1"/>
    <col min="2041" max="2289" width="8.7109375" style="141"/>
    <col min="2290" max="2290" width="54" style="141" customWidth="1"/>
    <col min="2291" max="2292" width="8.7109375" style="141"/>
    <col min="2293" max="2293" width="13.140625" style="141" customWidth="1"/>
    <col min="2294" max="2294" width="8.7109375" style="141"/>
    <col min="2295" max="2295" width="2.42578125" style="141" customWidth="1"/>
    <col min="2296" max="2296" width="17" style="141" customWidth="1"/>
    <col min="2297" max="2545" width="8.7109375" style="141"/>
    <col min="2546" max="2546" width="54" style="141" customWidth="1"/>
    <col min="2547" max="2548" width="8.7109375" style="141"/>
    <col min="2549" max="2549" width="13.140625" style="141" customWidth="1"/>
    <col min="2550" max="2550" width="8.7109375" style="141"/>
    <col min="2551" max="2551" width="2.42578125" style="141" customWidth="1"/>
    <col min="2552" max="2552" width="17" style="141" customWidth="1"/>
    <col min="2553" max="2801" width="8.7109375" style="141"/>
    <col min="2802" max="2802" width="54" style="141" customWidth="1"/>
    <col min="2803" max="2804" width="8.7109375" style="141"/>
    <col min="2805" max="2805" width="13.140625" style="141" customWidth="1"/>
    <col min="2806" max="2806" width="8.7109375" style="141"/>
    <col min="2807" max="2807" width="2.42578125" style="141" customWidth="1"/>
    <col min="2808" max="2808" width="17" style="141" customWidth="1"/>
    <col min="2809" max="3057" width="8.7109375" style="141"/>
    <col min="3058" max="3058" width="54" style="141" customWidth="1"/>
    <col min="3059" max="3060" width="8.7109375" style="141"/>
    <col min="3061" max="3061" width="13.140625" style="141" customWidth="1"/>
    <col min="3062" max="3062" width="8.7109375" style="141"/>
    <col min="3063" max="3063" width="2.42578125" style="141" customWidth="1"/>
    <col min="3064" max="3064" width="17" style="141" customWidth="1"/>
    <col min="3065" max="3313" width="8.7109375" style="141"/>
    <col min="3314" max="3314" width="54" style="141" customWidth="1"/>
    <col min="3315" max="3316" width="8.7109375" style="141"/>
    <col min="3317" max="3317" width="13.140625" style="141" customWidth="1"/>
    <col min="3318" max="3318" width="8.7109375" style="141"/>
    <col min="3319" max="3319" width="2.42578125" style="141" customWidth="1"/>
    <col min="3320" max="3320" width="17" style="141" customWidth="1"/>
    <col min="3321" max="3569" width="8.7109375" style="141"/>
    <col min="3570" max="3570" width="54" style="141" customWidth="1"/>
    <col min="3571" max="3572" width="8.7109375" style="141"/>
    <col min="3573" max="3573" width="13.140625" style="141" customWidth="1"/>
    <col min="3574" max="3574" width="8.7109375" style="141"/>
    <col min="3575" max="3575" width="2.42578125" style="141" customWidth="1"/>
    <col min="3576" max="3576" width="17" style="141" customWidth="1"/>
    <col min="3577" max="3825" width="8.7109375" style="141"/>
    <col min="3826" max="3826" width="54" style="141" customWidth="1"/>
    <col min="3827" max="3828" width="8.7109375" style="141"/>
    <col min="3829" max="3829" width="13.140625" style="141" customWidth="1"/>
    <col min="3830" max="3830" width="8.7109375" style="141"/>
    <col min="3831" max="3831" width="2.42578125" style="141" customWidth="1"/>
    <col min="3832" max="3832" width="17" style="141" customWidth="1"/>
    <col min="3833" max="4081" width="8.7109375" style="141"/>
    <col min="4082" max="4082" width="54" style="141" customWidth="1"/>
    <col min="4083" max="4084" width="8.7109375" style="141"/>
    <col min="4085" max="4085" width="13.140625" style="141" customWidth="1"/>
    <col min="4086" max="4086" width="8.7109375" style="141"/>
    <col min="4087" max="4087" width="2.42578125" style="141" customWidth="1"/>
    <col min="4088" max="4088" width="17" style="141" customWidth="1"/>
    <col min="4089" max="4337" width="8.7109375" style="141"/>
    <col min="4338" max="4338" width="54" style="141" customWidth="1"/>
    <col min="4339" max="4340" width="8.7109375" style="141"/>
    <col min="4341" max="4341" width="13.140625" style="141" customWidth="1"/>
    <col min="4342" max="4342" width="8.7109375" style="141"/>
    <col min="4343" max="4343" width="2.42578125" style="141" customWidth="1"/>
    <col min="4344" max="4344" width="17" style="141" customWidth="1"/>
    <col min="4345" max="4593" width="8.7109375" style="141"/>
    <col min="4594" max="4594" width="54" style="141" customWidth="1"/>
    <col min="4595" max="4596" width="8.7109375" style="141"/>
    <col min="4597" max="4597" width="13.140625" style="141" customWidth="1"/>
    <col min="4598" max="4598" width="8.7109375" style="141"/>
    <col min="4599" max="4599" width="2.42578125" style="141" customWidth="1"/>
    <col min="4600" max="4600" width="17" style="141" customWidth="1"/>
    <col min="4601" max="4849" width="8.7109375" style="141"/>
    <col min="4850" max="4850" width="54" style="141" customWidth="1"/>
    <col min="4851" max="4852" width="8.7109375" style="141"/>
    <col min="4853" max="4853" width="13.140625" style="141" customWidth="1"/>
    <col min="4854" max="4854" width="8.7109375" style="141"/>
    <col min="4855" max="4855" width="2.42578125" style="141" customWidth="1"/>
    <col min="4856" max="4856" width="17" style="141" customWidth="1"/>
    <col min="4857" max="5105" width="8.7109375" style="141"/>
    <col min="5106" max="5106" width="54" style="141" customWidth="1"/>
    <col min="5107" max="5108" width="8.7109375" style="141"/>
    <col min="5109" max="5109" width="13.140625" style="141" customWidth="1"/>
    <col min="5110" max="5110" width="8.7109375" style="141"/>
    <col min="5111" max="5111" width="2.42578125" style="141" customWidth="1"/>
    <col min="5112" max="5112" width="17" style="141" customWidth="1"/>
    <col min="5113" max="5361" width="8.7109375" style="141"/>
    <col min="5362" max="5362" width="54" style="141" customWidth="1"/>
    <col min="5363" max="5364" width="8.7109375" style="141"/>
    <col min="5365" max="5365" width="13.140625" style="141" customWidth="1"/>
    <col min="5366" max="5366" width="8.7109375" style="141"/>
    <col min="5367" max="5367" width="2.42578125" style="141" customWidth="1"/>
    <col min="5368" max="5368" width="17" style="141" customWidth="1"/>
    <col min="5369" max="5617" width="8.7109375" style="141"/>
    <col min="5618" max="5618" width="54" style="141" customWidth="1"/>
    <col min="5619" max="5620" width="8.7109375" style="141"/>
    <col min="5621" max="5621" width="13.140625" style="141" customWidth="1"/>
    <col min="5622" max="5622" width="8.7109375" style="141"/>
    <col min="5623" max="5623" width="2.42578125" style="141" customWidth="1"/>
    <col min="5624" max="5624" width="17" style="141" customWidth="1"/>
    <col min="5625" max="5873" width="8.7109375" style="141"/>
    <col min="5874" max="5874" width="54" style="141" customWidth="1"/>
    <col min="5875" max="5876" width="8.7109375" style="141"/>
    <col min="5877" max="5877" width="13.140625" style="141" customWidth="1"/>
    <col min="5878" max="5878" width="8.7109375" style="141"/>
    <col min="5879" max="5879" width="2.42578125" style="141" customWidth="1"/>
    <col min="5880" max="5880" width="17" style="141" customWidth="1"/>
    <col min="5881" max="6129" width="8.7109375" style="141"/>
    <col min="6130" max="6130" width="54" style="141" customWidth="1"/>
    <col min="6131" max="6132" width="8.7109375" style="141"/>
    <col min="6133" max="6133" width="13.140625" style="141" customWidth="1"/>
    <col min="6134" max="6134" width="8.7109375" style="141"/>
    <col min="6135" max="6135" width="2.42578125" style="141" customWidth="1"/>
    <col min="6136" max="6136" width="17" style="141" customWidth="1"/>
    <col min="6137" max="6385" width="8.7109375" style="141"/>
    <col min="6386" max="6386" width="54" style="141" customWidth="1"/>
    <col min="6387" max="6388" width="8.7109375" style="141"/>
    <col min="6389" max="6389" width="13.140625" style="141" customWidth="1"/>
    <col min="6390" max="6390" width="8.7109375" style="141"/>
    <col min="6391" max="6391" width="2.42578125" style="141" customWidth="1"/>
    <col min="6392" max="6392" width="17" style="141" customWidth="1"/>
    <col min="6393" max="6641" width="8.7109375" style="141"/>
    <col min="6642" max="6642" width="54" style="141" customWidth="1"/>
    <col min="6643" max="6644" width="8.7109375" style="141"/>
    <col min="6645" max="6645" width="13.140625" style="141" customWidth="1"/>
    <col min="6646" max="6646" width="8.7109375" style="141"/>
    <col min="6647" max="6647" width="2.42578125" style="141" customWidth="1"/>
    <col min="6648" max="6648" width="17" style="141" customWidth="1"/>
    <col min="6649" max="6897" width="8.7109375" style="141"/>
    <col min="6898" max="6898" width="54" style="141" customWidth="1"/>
    <col min="6899" max="6900" width="8.7109375" style="141"/>
    <col min="6901" max="6901" width="13.140625" style="141" customWidth="1"/>
    <col min="6902" max="6902" width="8.7109375" style="141"/>
    <col min="6903" max="6903" width="2.42578125" style="141" customWidth="1"/>
    <col min="6904" max="6904" width="17" style="141" customWidth="1"/>
    <col min="6905" max="7153" width="8.7109375" style="141"/>
    <col min="7154" max="7154" width="54" style="141" customWidth="1"/>
    <col min="7155" max="7156" width="8.7109375" style="141"/>
    <col min="7157" max="7157" width="13.140625" style="141" customWidth="1"/>
    <col min="7158" max="7158" width="8.7109375" style="141"/>
    <col min="7159" max="7159" width="2.42578125" style="141" customWidth="1"/>
    <col min="7160" max="7160" width="17" style="141" customWidth="1"/>
    <col min="7161" max="7409" width="8.7109375" style="141"/>
    <col min="7410" max="7410" width="54" style="141" customWidth="1"/>
    <col min="7411" max="7412" width="8.7109375" style="141"/>
    <col min="7413" max="7413" width="13.140625" style="141" customWidth="1"/>
    <col min="7414" max="7414" width="8.7109375" style="141"/>
    <col min="7415" max="7415" width="2.42578125" style="141" customWidth="1"/>
    <col min="7416" max="7416" width="17" style="141" customWidth="1"/>
    <col min="7417" max="7665" width="8.7109375" style="141"/>
    <col min="7666" max="7666" width="54" style="141" customWidth="1"/>
    <col min="7667" max="7668" width="8.7109375" style="141"/>
    <col min="7669" max="7669" width="13.140625" style="141" customWidth="1"/>
    <col min="7670" max="7670" width="8.7109375" style="141"/>
    <col min="7671" max="7671" width="2.42578125" style="141" customWidth="1"/>
    <col min="7672" max="7672" width="17" style="141" customWidth="1"/>
    <col min="7673" max="7921" width="8.7109375" style="141"/>
    <col min="7922" max="7922" width="54" style="141" customWidth="1"/>
    <col min="7923" max="7924" width="8.7109375" style="141"/>
    <col min="7925" max="7925" width="13.140625" style="141" customWidth="1"/>
    <col min="7926" max="7926" width="8.7109375" style="141"/>
    <col min="7927" max="7927" width="2.42578125" style="141" customWidth="1"/>
    <col min="7928" max="7928" width="17" style="141" customWidth="1"/>
    <col min="7929" max="8177" width="8.7109375" style="141"/>
    <col min="8178" max="8178" width="54" style="141" customWidth="1"/>
    <col min="8179" max="8180" width="8.7109375" style="141"/>
    <col min="8181" max="8181" width="13.140625" style="141" customWidth="1"/>
    <col min="8182" max="8182" width="8.7109375" style="141"/>
    <col min="8183" max="8183" width="2.42578125" style="141" customWidth="1"/>
    <col min="8184" max="8184" width="17" style="141" customWidth="1"/>
    <col min="8185" max="8433" width="8.7109375" style="141"/>
    <col min="8434" max="8434" width="54" style="141" customWidth="1"/>
    <col min="8435" max="8436" width="8.7109375" style="141"/>
    <col min="8437" max="8437" width="13.140625" style="141" customWidth="1"/>
    <col min="8438" max="8438" width="8.7109375" style="141"/>
    <col min="8439" max="8439" width="2.42578125" style="141" customWidth="1"/>
    <col min="8440" max="8440" width="17" style="141" customWidth="1"/>
    <col min="8441" max="8689" width="8.7109375" style="141"/>
    <col min="8690" max="8690" width="54" style="141" customWidth="1"/>
    <col min="8691" max="8692" width="8.7109375" style="141"/>
    <col min="8693" max="8693" width="13.140625" style="141" customWidth="1"/>
    <col min="8694" max="8694" width="8.7109375" style="141"/>
    <col min="8695" max="8695" width="2.42578125" style="141" customWidth="1"/>
    <col min="8696" max="8696" width="17" style="141" customWidth="1"/>
    <col min="8697" max="8945" width="8.7109375" style="141"/>
    <col min="8946" max="8946" width="54" style="141" customWidth="1"/>
    <col min="8947" max="8948" width="8.7109375" style="141"/>
    <col min="8949" max="8949" width="13.140625" style="141" customWidth="1"/>
    <col min="8950" max="8950" width="8.7109375" style="141"/>
    <col min="8951" max="8951" width="2.42578125" style="141" customWidth="1"/>
    <col min="8952" max="8952" width="17" style="141" customWidth="1"/>
    <col min="8953" max="9201" width="8.7109375" style="141"/>
    <col min="9202" max="9202" width="54" style="141" customWidth="1"/>
    <col min="9203" max="9204" width="8.7109375" style="141"/>
    <col min="9205" max="9205" width="13.140625" style="141" customWidth="1"/>
    <col min="9206" max="9206" width="8.7109375" style="141"/>
    <col min="9207" max="9207" width="2.42578125" style="141" customWidth="1"/>
    <col min="9208" max="9208" width="17" style="141" customWidth="1"/>
    <col min="9209" max="9457" width="8.7109375" style="141"/>
    <col min="9458" max="9458" width="54" style="141" customWidth="1"/>
    <col min="9459" max="9460" width="8.7109375" style="141"/>
    <col min="9461" max="9461" width="13.140625" style="141" customWidth="1"/>
    <col min="9462" max="9462" width="8.7109375" style="141"/>
    <col min="9463" max="9463" width="2.42578125" style="141" customWidth="1"/>
    <col min="9464" max="9464" width="17" style="141" customWidth="1"/>
    <col min="9465" max="9713" width="8.7109375" style="141"/>
    <col min="9714" max="9714" width="54" style="141" customWidth="1"/>
    <col min="9715" max="9716" width="8.7109375" style="141"/>
    <col min="9717" max="9717" width="13.140625" style="141" customWidth="1"/>
    <col min="9718" max="9718" width="8.7109375" style="141"/>
    <col min="9719" max="9719" width="2.42578125" style="141" customWidth="1"/>
    <col min="9720" max="9720" width="17" style="141" customWidth="1"/>
    <col min="9721" max="9969" width="8.7109375" style="141"/>
    <col min="9970" max="9970" width="54" style="141" customWidth="1"/>
    <col min="9971" max="9972" width="8.7109375" style="141"/>
    <col min="9973" max="9973" width="13.140625" style="141" customWidth="1"/>
    <col min="9974" max="9974" width="8.7109375" style="141"/>
    <col min="9975" max="9975" width="2.42578125" style="141" customWidth="1"/>
    <col min="9976" max="9976" width="17" style="141" customWidth="1"/>
    <col min="9977" max="10225" width="8.7109375" style="141"/>
    <col min="10226" max="10226" width="54" style="141" customWidth="1"/>
    <col min="10227" max="10228" width="8.7109375" style="141"/>
    <col min="10229" max="10229" width="13.140625" style="141" customWidth="1"/>
    <col min="10230" max="10230" width="8.7109375" style="141"/>
    <col min="10231" max="10231" width="2.42578125" style="141" customWidth="1"/>
    <col min="10232" max="10232" width="17" style="141" customWidth="1"/>
    <col min="10233" max="10481" width="8.7109375" style="141"/>
    <col min="10482" max="10482" width="54" style="141" customWidth="1"/>
    <col min="10483" max="10484" width="8.7109375" style="141"/>
    <col min="10485" max="10485" width="13.140625" style="141" customWidth="1"/>
    <col min="10486" max="10486" width="8.7109375" style="141"/>
    <col min="10487" max="10487" width="2.42578125" style="141" customWidth="1"/>
    <col min="10488" max="10488" width="17" style="141" customWidth="1"/>
    <col min="10489" max="10737" width="8.7109375" style="141"/>
    <col min="10738" max="10738" width="54" style="141" customWidth="1"/>
    <col min="10739" max="10740" width="8.7109375" style="141"/>
    <col min="10741" max="10741" width="13.140625" style="141" customWidth="1"/>
    <col min="10742" max="10742" width="8.7109375" style="141"/>
    <col min="10743" max="10743" width="2.42578125" style="141" customWidth="1"/>
    <col min="10744" max="10744" width="17" style="141" customWidth="1"/>
    <col min="10745" max="10993" width="8.7109375" style="141"/>
    <col min="10994" max="10994" width="54" style="141" customWidth="1"/>
    <col min="10995" max="10996" width="8.7109375" style="141"/>
    <col min="10997" max="10997" width="13.140625" style="141" customWidth="1"/>
    <col min="10998" max="10998" width="8.7109375" style="141"/>
    <col min="10999" max="10999" width="2.42578125" style="141" customWidth="1"/>
    <col min="11000" max="11000" width="17" style="141" customWidth="1"/>
    <col min="11001" max="11249" width="8.7109375" style="141"/>
    <col min="11250" max="11250" width="54" style="141" customWidth="1"/>
    <col min="11251" max="11252" width="8.7109375" style="141"/>
    <col min="11253" max="11253" width="13.140625" style="141" customWidth="1"/>
    <col min="11254" max="11254" width="8.7109375" style="141"/>
    <col min="11255" max="11255" width="2.42578125" style="141" customWidth="1"/>
    <col min="11256" max="11256" width="17" style="141" customWidth="1"/>
    <col min="11257" max="11505" width="8.7109375" style="141"/>
    <col min="11506" max="11506" width="54" style="141" customWidth="1"/>
    <col min="11507" max="11508" width="8.7109375" style="141"/>
    <col min="11509" max="11509" width="13.140625" style="141" customWidth="1"/>
    <col min="11510" max="11510" width="8.7109375" style="141"/>
    <col min="11511" max="11511" width="2.42578125" style="141" customWidth="1"/>
    <col min="11512" max="11512" width="17" style="141" customWidth="1"/>
    <col min="11513" max="11761" width="8.7109375" style="141"/>
    <col min="11762" max="11762" width="54" style="141" customWidth="1"/>
    <col min="11763" max="11764" width="8.7109375" style="141"/>
    <col min="11765" max="11765" width="13.140625" style="141" customWidth="1"/>
    <col min="11766" max="11766" width="8.7109375" style="141"/>
    <col min="11767" max="11767" width="2.42578125" style="141" customWidth="1"/>
    <col min="11768" max="11768" width="17" style="141" customWidth="1"/>
    <col min="11769" max="12017" width="8.7109375" style="141"/>
    <col min="12018" max="12018" width="54" style="141" customWidth="1"/>
    <col min="12019" max="12020" width="8.7109375" style="141"/>
    <col min="12021" max="12021" width="13.140625" style="141" customWidth="1"/>
    <col min="12022" max="12022" width="8.7109375" style="141"/>
    <col min="12023" max="12023" width="2.42578125" style="141" customWidth="1"/>
    <col min="12024" max="12024" width="17" style="141" customWidth="1"/>
    <col min="12025" max="12273" width="8.7109375" style="141"/>
    <col min="12274" max="12274" width="54" style="141" customWidth="1"/>
    <col min="12275" max="12276" width="8.7109375" style="141"/>
    <col min="12277" max="12277" width="13.140625" style="141" customWidth="1"/>
    <col min="12278" max="12278" width="8.7109375" style="141"/>
    <col min="12279" max="12279" width="2.42578125" style="141" customWidth="1"/>
    <col min="12280" max="12280" width="17" style="141" customWidth="1"/>
    <col min="12281" max="12529" width="8.7109375" style="141"/>
    <col min="12530" max="12530" width="54" style="141" customWidth="1"/>
    <col min="12531" max="12532" width="8.7109375" style="141"/>
    <col min="12533" max="12533" width="13.140625" style="141" customWidth="1"/>
    <col min="12534" max="12534" width="8.7109375" style="141"/>
    <col min="12535" max="12535" width="2.42578125" style="141" customWidth="1"/>
    <col min="12536" max="12536" width="17" style="141" customWidth="1"/>
    <col min="12537" max="12785" width="8.7109375" style="141"/>
    <col min="12786" max="12786" width="54" style="141" customWidth="1"/>
    <col min="12787" max="12788" width="8.7109375" style="141"/>
    <col min="12789" max="12789" width="13.140625" style="141" customWidth="1"/>
    <col min="12790" max="12790" width="8.7109375" style="141"/>
    <col min="12791" max="12791" width="2.42578125" style="141" customWidth="1"/>
    <col min="12792" max="12792" width="17" style="141" customWidth="1"/>
    <col min="12793" max="13041" width="8.7109375" style="141"/>
    <col min="13042" max="13042" width="54" style="141" customWidth="1"/>
    <col min="13043" max="13044" width="8.7109375" style="141"/>
    <col min="13045" max="13045" width="13.140625" style="141" customWidth="1"/>
    <col min="13046" max="13046" width="8.7109375" style="141"/>
    <col min="13047" max="13047" width="2.42578125" style="141" customWidth="1"/>
    <col min="13048" max="13048" width="17" style="141" customWidth="1"/>
    <col min="13049" max="13297" width="8.7109375" style="141"/>
    <col min="13298" max="13298" width="54" style="141" customWidth="1"/>
    <col min="13299" max="13300" width="8.7109375" style="141"/>
    <col min="13301" max="13301" width="13.140625" style="141" customWidth="1"/>
    <col min="13302" max="13302" width="8.7109375" style="141"/>
    <col min="13303" max="13303" width="2.42578125" style="141" customWidth="1"/>
    <col min="13304" max="13304" width="17" style="141" customWidth="1"/>
    <col min="13305" max="13553" width="8.7109375" style="141"/>
    <col min="13554" max="13554" width="54" style="141" customWidth="1"/>
    <col min="13555" max="13556" width="8.7109375" style="141"/>
    <col min="13557" max="13557" width="13.140625" style="141" customWidth="1"/>
    <col min="13558" max="13558" width="8.7109375" style="141"/>
    <col min="13559" max="13559" width="2.42578125" style="141" customWidth="1"/>
    <col min="13560" max="13560" width="17" style="141" customWidth="1"/>
    <col min="13561" max="13809" width="8.7109375" style="141"/>
    <col min="13810" max="13810" width="54" style="141" customWidth="1"/>
    <col min="13811" max="13812" width="8.7109375" style="141"/>
    <col min="13813" max="13813" width="13.140625" style="141" customWidth="1"/>
    <col min="13814" max="13814" width="8.7109375" style="141"/>
    <col min="13815" max="13815" width="2.42578125" style="141" customWidth="1"/>
    <col min="13816" max="13816" width="17" style="141" customWidth="1"/>
    <col min="13817" max="14065" width="8.7109375" style="141"/>
    <col min="14066" max="14066" width="54" style="141" customWidth="1"/>
    <col min="14067" max="14068" width="8.7109375" style="141"/>
    <col min="14069" max="14069" width="13.140625" style="141" customWidth="1"/>
    <col min="14070" max="14070" width="8.7109375" style="141"/>
    <col min="14071" max="14071" width="2.42578125" style="141" customWidth="1"/>
    <col min="14072" max="14072" width="17" style="141" customWidth="1"/>
    <col min="14073" max="14321" width="8.7109375" style="141"/>
    <col min="14322" max="14322" width="54" style="141" customWidth="1"/>
    <col min="14323" max="14324" width="8.7109375" style="141"/>
    <col min="14325" max="14325" width="13.140625" style="141" customWidth="1"/>
    <col min="14326" max="14326" width="8.7109375" style="141"/>
    <col min="14327" max="14327" width="2.42578125" style="141" customWidth="1"/>
    <col min="14328" max="14328" width="17" style="141" customWidth="1"/>
    <col min="14329" max="14577" width="8.7109375" style="141"/>
    <col min="14578" max="14578" width="54" style="141" customWidth="1"/>
    <col min="14579" max="14580" width="8.7109375" style="141"/>
    <col min="14581" max="14581" width="13.140625" style="141" customWidth="1"/>
    <col min="14582" max="14582" width="8.7109375" style="141"/>
    <col min="14583" max="14583" width="2.42578125" style="141" customWidth="1"/>
    <col min="14584" max="14584" width="17" style="141" customWidth="1"/>
    <col min="14585" max="14833" width="8.7109375" style="141"/>
    <col min="14834" max="14834" width="54" style="141" customWidth="1"/>
    <col min="14835" max="14836" width="8.7109375" style="141"/>
    <col min="14837" max="14837" width="13.140625" style="141" customWidth="1"/>
    <col min="14838" max="14838" width="8.7109375" style="141"/>
    <col min="14839" max="14839" width="2.42578125" style="141" customWidth="1"/>
    <col min="14840" max="14840" width="17" style="141" customWidth="1"/>
    <col min="14841" max="15089" width="8.7109375" style="141"/>
    <col min="15090" max="15090" width="54" style="141" customWidth="1"/>
    <col min="15091" max="15092" width="8.7109375" style="141"/>
    <col min="15093" max="15093" width="13.140625" style="141" customWidth="1"/>
    <col min="15094" max="15094" width="8.7109375" style="141"/>
    <col min="15095" max="15095" width="2.42578125" style="141" customWidth="1"/>
    <col min="15096" max="15096" width="17" style="141" customWidth="1"/>
    <col min="15097" max="15345" width="8.7109375" style="141"/>
    <col min="15346" max="15346" width="54" style="141" customWidth="1"/>
    <col min="15347" max="15348" width="8.7109375" style="141"/>
    <col min="15349" max="15349" width="13.140625" style="141" customWidth="1"/>
    <col min="15350" max="15350" width="8.7109375" style="141"/>
    <col min="15351" max="15351" width="2.42578125" style="141" customWidth="1"/>
    <col min="15352" max="15352" width="17" style="141" customWidth="1"/>
    <col min="15353" max="15601" width="8.7109375" style="141"/>
    <col min="15602" max="15602" width="54" style="141" customWidth="1"/>
    <col min="15603" max="15604" width="8.7109375" style="141"/>
    <col min="15605" max="15605" width="13.140625" style="141" customWidth="1"/>
    <col min="15606" max="15606" width="8.7109375" style="141"/>
    <col min="15607" max="15607" width="2.42578125" style="141" customWidth="1"/>
    <col min="15608" max="15608" width="17" style="141" customWidth="1"/>
    <col min="15609" max="15857" width="8.7109375" style="141"/>
    <col min="15858" max="15858" width="54" style="141" customWidth="1"/>
    <col min="15859" max="15860" width="8.7109375" style="141"/>
    <col min="15861" max="15861" width="13.140625" style="141" customWidth="1"/>
    <col min="15862" max="15862" width="8.7109375" style="141"/>
    <col min="15863" max="15863" width="2.42578125" style="141" customWidth="1"/>
    <col min="15864" max="15864" width="17" style="141" customWidth="1"/>
    <col min="15865" max="16113" width="8.7109375" style="141"/>
    <col min="16114" max="16114" width="54" style="141" customWidth="1"/>
    <col min="16115" max="16116" width="8.7109375" style="141"/>
    <col min="16117" max="16117" width="13.140625" style="141" customWidth="1"/>
    <col min="16118" max="16118" width="8.7109375" style="141"/>
    <col min="16119" max="16119" width="2.42578125" style="141" customWidth="1"/>
    <col min="16120" max="16120" width="17" style="141" customWidth="1"/>
    <col min="16121" max="16371" width="8.7109375" style="141"/>
    <col min="16372" max="16384" width="9.140625" style="141" customWidth="1"/>
  </cols>
  <sheetData>
    <row r="1" spans="1:8" ht="14.45">
      <c r="A1" s="8" t="s">
        <v>83</v>
      </c>
      <c r="B1" s="8"/>
      <c r="C1" s="8"/>
      <c r="D1" s="8"/>
      <c r="E1" s="8"/>
      <c r="F1" s="20"/>
      <c r="G1" s="20"/>
      <c r="H1" s="20"/>
    </row>
    <row r="2" spans="1:8" ht="12.95">
      <c r="A2" s="384"/>
      <c r="B2" s="384"/>
      <c r="C2" s="59"/>
      <c r="D2" s="59"/>
      <c r="E2" s="59"/>
      <c r="F2" s="59"/>
      <c r="G2" s="59"/>
      <c r="H2" s="59"/>
    </row>
    <row r="3" spans="1:8" ht="12.95">
      <c r="A3" s="142"/>
      <c r="B3" s="142"/>
      <c r="C3" s="63"/>
      <c r="D3" s="63"/>
      <c r="E3" s="63"/>
      <c r="F3" s="63"/>
      <c r="G3" s="18" t="s">
        <v>57</v>
      </c>
      <c r="H3" s="143"/>
    </row>
    <row r="4" spans="1:8" ht="44.25" customHeight="1">
      <c r="A4" s="144"/>
      <c r="B4" s="387" t="s">
        <v>58</v>
      </c>
      <c r="C4" s="387"/>
      <c r="D4" s="387"/>
      <c r="E4" s="387"/>
      <c r="F4" s="145"/>
      <c r="G4" s="367" t="s">
        <v>84</v>
      </c>
      <c r="H4" s="146"/>
    </row>
    <row r="5" spans="1:8" ht="30" customHeight="1">
      <c r="A5" s="54"/>
      <c r="B5" s="11">
        <v>2016</v>
      </c>
      <c r="C5" s="11">
        <v>2017</v>
      </c>
      <c r="D5" s="370" t="s">
        <v>85</v>
      </c>
      <c r="E5" s="370" t="s">
        <v>39</v>
      </c>
      <c r="F5" s="11"/>
      <c r="G5" s="370" t="s">
        <v>39</v>
      </c>
      <c r="H5" s="147"/>
    </row>
    <row r="6" spans="1:8" ht="12.95">
      <c r="A6" s="148"/>
      <c r="B6" s="149"/>
      <c r="C6" s="149"/>
      <c r="D6" s="149"/>
      <c r="E6" s="149"/>
      <c r="F6" s="150"/>
      <c r="G6" s="150"/>
      <c r="H6" s="150"/>
    </row>
    <row r="7" spans="1:8" ht="12.95">
      <c r="A7" s="151" t="s">
        <v>86</v>
      </c>
      <c r="B7" s="152">
        <v>27229.672014908501</v>
      </c>
      <c r="C7" s="152">
        <v>27509.544829739203</v>
      </c>
      <c r="D7" s="153">
        <v>50.323196518418513</v>
      </c>
      <c r="E7" s="153">
        <v>1.0278229377036521</v>
      </c>
      <c r="F7" s="154"/>
      <c r="G7" s="155">
        <v>-5.2594239512024119</v>
      </c>
      <c r="H7" s="156"/>
    </row>
    <row r="8" spans="1:8" ht="12.95">
      <c r="A8" s="8" t="s">
        <v>87</v>
      </c>
      <c r="B8" s="152">
        <v>13534.739458292701</v>
      </c>
      <c r="C8" s="152">
        <v>13680.1980684725</v>
      </c>
      <c r="D8" s="153">
        <v>25.025179444859518</v>
      </c>
      <c r="E8" s="153">
        <v>1.0747056537588422</v>
      </c>
      <c r="F8" s="154"/>
      <c r="G8" s="155">
        <v>-5.1392180266507177</v>
      </c>
      <c r="H8" s="156"/>
    </row>
    <row r="9" spans="1:8" ht="12.95">
      <c r="A9" s="151" t="s">
        <v>88</v>
      </c>
      <c r="B9" s="152">
        <v>1382.52928</v>
      </c>
      <c r="C9" s="152">
        <v>1422.7442900000001</v>
      </c>
      <c r="D9" s="153">
        <v>2.6026254139882319</v>
      </c>
      <c r="E9" s="153">
        <v>2.9087998772799954</v>
      </c>
      <c r="F9" s="154"/>
      <c r="G9" s="155">
        <v>-5.434744184290321</v>
      </c>
      <c r="H9" s="156"/>
    </row>
    <row r="10" spans="1:8" ht="12.95">
      <c r="A10" s="8" t="s">
        <v>89</v>
      </c>
      <c r="B10" s="152">
        <v>12312.4032766158</v>
      </c>
      <c r="C10" s="152">
        <v>12406.6024712667</v>
      </c>
      <c r="D10" s="153">
        <v>22.695391659570756</v>
      </c>
      <c r="E10" s="153">
        <v>0.7650756114349051</v>
      </c>
      <c r="F10" s="154"/>
      <c r="G10" s="155">
        <v>-5.3718772621783231</v>
      </c>
      <c r="H10" s="156"/>
    </row>
    <row r="11" spans="1:8" ht="12.95">
      <c r="A11" s="151" t="s">
        <v>90</v>
      </c>
      <c r="B11" s="152">
        <v>15600.3495500479</v>
      </c>
      <c r="C11" s="152">
        <v>16714.079330591001</v>
      </c>
      <c r="D11" s="153">
        <v>30.575056911464781</v>
      </c>
      <c r="E11" s="153">
        <v>7.1391334980675509</v>
      </c>
      <c r="F11" s="154"/>
      <c r="G11" s="155">
        <v>-0.38314659347766816</v>
      </c>
      <c r="H11" s="156"/>
    </row>
    <row r="12" spans="1:8" ht="12.95">
      <c r="A12" s="8" t="s">
        <v>91</v>
      </c>
      <c r="B12" s="152">
        <v>15589.690157013601</v>
      </c>
      <c r="C12" s="152">
        <v>16703.4912977065</v>
      </c>
      <c r="D12" s="153">
        <v>30.55568822823545</v>
      </c>
      <c r="E12" s="153">
        <v>7.1444725935865652</v>
      </c>
      <c r="F12" s="154"/>
      <c r="G12" s="155">
        <v>-0.38016030912725751</v>
      </c>
      <c r="H12" s="156"/>
    </row>
    <row r="13" spans="1:8" ht="12.95">
      <c r="A13" s="8" t="s">
        <v>92</v>
      </c>
      <c r="B13" s="152">
        <v>10.659393034344799</v>
      </c>
      <c r="C13" s="152">
        <v>10.588032884509699</v>
      </c>
      <c r="D13" s="153">
        <v>1.936868322934409E-2</v>
      </c>
      <c r="E13" s="153">
        <v>-0.66945791008152133</v>
      </c>
      <c r="F13" s="154"/>
      <c r="G13" s="155">
        <v>-4.7506793028468453</v>
      </c>
      <c r="H13" s="156"/>
    </row>
    <row r="14" spans="1:8" ht="14.45">
      <c r="A14" s="8" t="s">
        <v>93</v>
      </c>
      <c r="B14" s="152">
        <v>6747.7185612000003</v>
      </c>
      <c r="C14" s="152">
        <v>6831.7</v>
      </c>
      <c r="D14" s="153">
        <v>12.497225373326504</v>
      </c>
      <c r="E14" s="153">
        <v>1.2445901238812866</v>
      </c>
      <c r="F14" s="154"/>
      <c r="G14" s="155">
        <v>-1.6015060874289423E-2</v>
      </c>
      <c r="H14" s="156"/>
    </row>
    <row r="15" spans="1:8" ht="12.95">
      <c r="A15" s="157" t="s">
        <v>94</v>
      </c>
      <c r="B15" s="158">
        <v>49577.740126156503</v>
      </c>
      <c r="C15" s="158">
        <v>51055.324160330201</v>
      </c>
      <c r="D15" s="159">
        <v>93.395478803209784</v>
      </c>
      <c r="E15" s="159">
        <v>2.9803376079946515</v>
      </c>
      <c r="F15" s="160"/>
      <c r="G15" s="161">
        <v>-3.0113852448574554</v>
      </c>
      <c r="H15" s="162"/>
    </row>
    <row r="16" spans="1:8" ht="15">
      <c r="A16" s="8" t="s">
        <v>95</v>
      </c>
      <c r="B16" s="152">
        <v>4357.5697468999997</v>
      </c>
      <c r="C16" s="152">
        <v>4570.2</v>
      </c>
      <c r="D16" s="153">
        <v>8.3602645609697124</v>
      </c>
      <c r="E16" s="153">
        <v>4.8795605222674103</v>
      </c>
      <c r="F16" s="163"/>
      <c r="G16" s="155">
        <v>3.4634602818548856</v>
      </c>
      <c r="H16" s="156"/>
    </row>
    <row r="17" spans="1:8" ht="15">
      <c r="A17" s="8" t="s">
        <v>96</v>
      </c>
      <c r="B17" s="152">
        <v>938.27</v>
      </c>
      <c r="C17" s="152">
        <v>959.79</v>
      </c>
      <c r="D17" s="153">
        <v>1.7557433641794935</v>
      </c>
      <c r="E17" s="153">
        <v>2.2935828706022789</v>
      </c>
      <c r="F17" s="163"/>
      <c r="G17" s="155">
        <v>-4.1964795762243661</v>
      </c>
      <c r="H17" s="156"/>
    </row>
    <row r="18" spans="1:8" ht="12.95">
      <c r="A18" s="14" t="s">
        <v>97</v>
      </c>
      <c r="B18" s="158">
        <v>52997.039873056499</v>
      </c>
      <c r="C18" s="158">
        <v>54665.734160330197</v>
      </c>
      <c r="D18" s="159">
        <v>100</v>
      </c>
      <c r="E18" s="159">
        <v>3.1486556442977029</v>
      </c>
      <c r="F18" s="164"/>
      <c r="G18" s="161">
        <v>-2.4580235946295228</v>
      </c>
      <c r="H18" s="162"/>
    </row>
    <row r="19" spans="1:8" ht="12.95">
      <c r="A19" s="151" t="s">
        <v>98</v>
      </c>
      <c r="B19" s="152">
        <v>23499.599190000001</v>
      </c>
      <c r="C19" s="152">
        <v>23945.592829999998</v>
      </c>
      <c r="D19" s="153">
        <v>43.803660918134753</v>
      </c>
      <c r="E19" s="153">
        <v>1.8978776463123022</v>
      </c>
      <c r="F19" s="154"/>
      <c r="G19" s="155">
        <v>0.26445982970833987</v>
      </c>
      <c r="H19" s="156"/>
    </row>
    <row r="20" spans="1:8" ht="12.95">
      <c r="A20" s="157" t="s">
        <v>99</v>
      </c>
      <c r="B20" s="158">
        <v>29497.440683056499</v>
      </c>
      <c r="C20" s="158">
        <v>30720.1413303302</v>
      </c>
      <c r="D20" s="153">
        <v>56.19633908186524</v>
      </c>
      <c r="E20" s="153">
        <v>4.1451075719122539</v>
      </c>
      <c r="F20" s="160"/>
      <c r="G20" s="155">
        <v>-4.6269327539284237</v>
      </c>
      <c r="H20" s="162"/>
    </row>
    <row r="21" spans="1:8" ht="12.95">
      <c r="A21" s="10"/>
      <c r="B21" s="165"/>
      <c r="C21" s="165"/>
      <c r="D21" s="165"/>
      <c r="E21" s="165"/>
      <c r="F21" s="165"/>
      <c r="G21" s="165"/>
      <c r="H21" s="166"/>
    </row>
    <row r="22" spans="1:8" ht="12.95">
      <c r="A22" s="8"/>
      <c r="B22" s="167"/>
      <c r="C22" s="167"/>
      <c r="D22" s="167"/>
      <c r="E22" s="167"/>
      <c r="F22" s="166"/>
      <c r="G22" s="166"/>
      <c r="H22" s="166"/>
    </row>
    <row r="23" spans="1:8" ht="14.45">
      <c r="A23" s="168" t="s">
        <v>78</v>
      </c>
    </row>
    <row r="24" spans="1:8" ht="57" customHeight="1">
      <c r="A24" s="388" t="s">
        <v>100</v>
      </c>
      <c r="B24" s="388"/>
      <c r="C24" s="388"/>
      <c r="D24" s="388"/>
      <c r="E24" s="388"/>
      <c r="F24" s="388"/>
      <c r="G24" s="388"/>
      <c r="H24" s="368"/>
    </row>
    <row r="25" spans="1:8" ht="36.6" customHeight="1">
      <c r="A25" s="389" t="s">
        <v>101</v>
      </c>
      <c r="B25" s="389"/>
      <c r="C25" s="389"/>
      <c r="D25" s="389"/>
      <c r="E25" s="389"/>
      <c r="F25" s="389"/>
      <c r="G25" s="389"/>
      <c r="H25" s="369"/>
    </row>
    <row r="26" spans="1:8" ht="53.45" customHeight="1">
      <c r="A26" s="388" t="s">
        <v>102</v>
      </c>
      <c r="B26" s="388"/>
      <c r="C26" s="388"/>
      <c r="D26" s="388"/>
      <c r="E26" s="388"/>
      <c r="F26" s="388"/>
      <c r="G26" s="388"/>
      <c r="H26" s="368"/>
    </row>
    <row r="27" spans="1:8" ht="12.95">
      <c r="A27" s="8" t="s">
        <v>103</v>
      </c>
    </row>
    <row r="28" spans="1:8" ht="12.95">
      <c r="A28" s="8" t="s">
        <v>82</v>
      </c>
    </row>
    <row r="29" spans="1:8" ht="12.95">
      <c r="A29" s="8"/>
    </row>
    <row r="38" ht="63" customHeight="1"/>
    <row r="39" ht="34.5" customHeight="1"/>
    <row r="40" ht="51" customHeight="1"/>
  </sheetData>
  <mergeCells count="5">
    <mergeCell ref="A2:B2"/>
    <mergeCell ref="B4:E4"/>
    <mergeCell ref="A24:G24"/>
    <mergeCell ref="A25:G25"/>
    <mergeCell ref="A26:G26"/>
  </mergeCells>
  <pageMargins left="0.70866141732283472" right="0.70866141732283472" top="0.74803149606299213" bottom="0.74803149606299213" header="0.31496062992125984" footer="0.31496062992125984"/>
  <pageSetup paperSize="9"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9"/>
  <sheetViews>
    <sheetView zoomScale="80" zoomScaleNormal="80" workbookViewId="0">
      <selection activeCell="A2" sqref="A2"/>
    </sheetView>
  </sheetViews>
  <sheetFormatPr defaultRowHeight="12.75"/>
  <cols>
    <col min="1" max="1" width="48.5703125" style="128" customWidth="1"/>
    <col min="2" max="2" width="7.85546875" style="128" customWidth="1"/>
    <col min="3" max="233" width="8.7109375" style="128"/>
    <col min="234" max="234" width="32" style="128" customWidth="1"/>
    <col min="235" max="251" width="8.7109375" style="128"/>
    <col min="252" max="252" width="48.5703125" style="128" customWidth="1"/>
    <col min="253" max="489" width="8.7109375" style="128"/>
    <col min="490" max="490" width="32" style="128" customWidth="1"/>
    <col min="491" max="507" width="8.7109375" style="128"/>
    <col min="508" max="508" width="48.5703125" style="128" customWidth="1"/>
    <col min="509" max="745" width="8.7109375" style="128"/>
    <col min="746" max="746" width="32" style="128" customWidth="1"/>
    <col min="747" max="763" width="8.7109375" style="128"/>
    <col min="764" max="764" width="48.5703125" style="128" customWidth="1"/>
    <col min="765" max="1001" width="8.7109375" style="128"/>
    <col min="1002" max="1002" width="32" style="128" customWidth="1"/>
    <col min="1003" max="1019" width="8.7109375" style="128"/>
    <col min="1020" max="1020" width="48.5703125" style="128" customWidth="1"/>
    <col min="1021" max="1257" width="8.7109375" style="128"/>
    <col min="1258" max="1258" width="32" style="128" customWidth="1"/>
    <col min="1259" max="1275" width="8.7109375" style="128"/>
    <col min="1276" max="1276" width="48.5703125" style="128" customWidth="1"/>
    <col min="1277" max="1513" width="8.7109375" style="128"/>
    <col min="1514" max="1514" width="32" style="128" customWidth="1"/>
    <col min="1515" max="1531" width="8.7109375" style="128"/>
    <col min="1532" max="1532" width="48.5703125" style="128" customWidth="1"/>
    <col min="1533" max="1769" width="8.7109375" style="128"/>
    <col min="1770" max="1770" width="32" style="128" customWidth="1"/>
    <col min="1771" max="1787" width="8.7109375" style="128"/>
    <col min="1788" max="1788" width="48.5703125" style="128" customWidth="1"/>
    <col min="1789" max="2025" width="8.7109375" style="128"/>
    <col min="2026" max="2026" width="32" style="128" customWidth="1"/>
    <col min="2027" max="2043" width="8.7109375" style="128"/>
    <col min="2044" max="2044" width="48.5703125" style="128" customWidth="1"/>
    <col min="2045" max="2281" width="8.7109375" style="128"/>
    <col min="2282" max="2282" width="32" style="128" customWidth="1"/>
    <col min="2283" max="2299" width="8.7109375" style="128"/>
    <col min="2300" max="2300" width="48.5703125" style="128" customWidth="1"/>
    <col min="2301" max="2537" width="8.7109375" style="128"/>
    <col min="2538" max="2538" width="32" style="128" customWidth="1"/>
    <col min="2539" max="2555" width="8.7109375" style="128"/>
    <col min="2556" max="2556" width="48.5703125" style="128" customWidth="1"/>
    <col min="2557" max="2793" width="8.7109375" style="128"/>
    <col min="2794" max="2794" width="32" style="128" customWidth="1"/>
    <col min="2795" max="2811" width="8.7109375" style="128"/>
    <col min="2812" max="2812" width="48.5703125" style="128" customWidth="1"/>
    <col min="2813" max="3049" width="8.7109375" style="128"/>
    <col min="3050" max="3050" width="32" style="128" customWidth="1"/>
    <col min="3051" max="3067" width="8.7109375" style="128"/>
    <col min="3068" max="3068" width="48.5703125" style="128" customWidth="1"/>
    <col min="3069" max="3305" width="8.7109375" style="128"/>
    <col min="3306" max="3306" width="32" style="128" customWidth="1"/>
    <col min="3307" max="3323" width="8.7109375" style="128"/>
    <col min="3324" max="3324" width="48.5703125" style="128" customWidth="1"/>
    <col min="3325" max="3561" width="8.7109375" style="128"/>
    <col min="3562" max="3562" width="32" style="128" customWidth="1"/>
    <col min="3563" max="3579" width="8.7109375" style="128"/>
    <col min="3580" max="3580" width="48.5703125" style="128" customWidth="1"/>
    <col min="3581" max="3817" width="8.7109375" style="128"/>
    <col min="3818" max="3818" width="32" style="128" customWidth="1"/>
    <col min="3819" max="3835" width="8.7109375" style="128"/>
    <col min="3836" max="3836" width="48.5703125" style="128" customWidth="1"/>
    <col min="3837" max="4073" width="8.7109375" style="128"/>
    <col min="4074" max="4074" width="32" style="128" customWidth="1"/>
    <col min="4075" max="4091" width="8.7109375" style="128"/>
    <col min="4092" max="4092" width="48.5703125" style="128" customWidth="1"/>
    <col min="4093" max="4329" width="8.7109375" style="128"/>
    <col min="4330" max="4330" width="32" style="128" customWidth="1"/>
    <col min="4331" max="4347" width="8.7109375" style="128"/>
    <col min="4348" max="4348" width="48.5703125" style="128" customWidth="1"/>
    <col min="4349" max="4585" width="8.7109375" style="128"/>
    <col min="4586" max="4586" width="32" style="128" customWidth="1"/>
    <col min="4587" max="4603" width="8.7109375" style="128"/>
    <col min="4604" max="4604" width="48.5703125" style="128" customWidth="1"/>
    <col min="4605" max="4841" width="8.7109375" style="128"/>
    <col min="4842" max="4842" width="32" style="128" customWidth="1"/>
    <col min="4843" max="4859" width="8.7109375" style="128"/>
    <col min="4860" max="4860" width="48.5703125" style="128" customWidth="1"/>
    <col min="4861" max="5097" width="8.7109375" style="128"/>
    <col min="5098" max="5098" width="32" style="128" customWidth="1"/>
    <col min="5099" max="5115" width="8.7109375" style="128"/>
    <col min="5116" max="5116" width="48.5703125" style="128" customWidth="1"/>
    <col min="5117" max="5353" width="8.7109375" style="128"/>
    <col min="5354" max="5354" width="32" style="128" customWidth="1"/>
    <col min="5355" max="5371" width="8.7109375" style="128"/>
    <col min="5372" max="5372" width="48.5703125" style="128" customWidth="1"/>
    <col min="5373" max="5609" width="8.7109375" style="128"/>
    <col min="5610" max="5610" width="32" style="128" customWidth="1"/>
    <col min="5611" max="5627" width="8.7109375" style="128"/>
    <col min="5628" max="5628" width="48.5703125" style="128" customWidth="1"/>
    <col min="5629" max="5865" width="8.7109375" style="128"/>
    <col min="5866" max="5866" width="32" style="128" customWidth="1"/>
    <col min="5867" max="5883" width="8.7109375" style="128"/>
    <col min="5884" max="5884" width="48.5703125" style="128" customWidth="1"/>
    <col min="5885" max="6121" width="8.7109375" style="128"/>
    <col min="6122" max="6122" width="32" style="128" customWidth="1"/>
    <col min="6123" max="6139" width="8.7109375" style="128"/>
    <col min="6140" max="6140" width="48.5703125" style="128" customWidth="1"/>
    <col min="6141" max="6377" width="8.7109375" style="128"/>
    <col min="6378" max="6378" width="32" style="128" customWidth="1"/>
    <col min="6379" max="6395" width="8.7109375" style="128"/>
    <col min="6396" max="6396" width="48.5703125" style="128" customWidth="1"/>
    <col min="6397" max="6633" width="8.7109375" style="128"/>
    <col min="6634" max="6634" width="32" style="128" customWidth="1"/>
    <col min="6635" max="6651" width="8.7109375" style="128"/>
    <col min="6652" max="6652" width="48.5703125" style="128" customWidth="1"/>
    <col min="6653" max="6889" width="8.7109375" style="128"/>
    <col min="6890" max="6890" width="32" style="128" customWidth="1"/>
    <col min="6891" max="6907" width="8.7109375" style="128"/>
    <col min="6908" max="6908" width="48.5703125" style="128" customWidth="1"/>
    <col min="6909" max="7145" width="8.7109375" style="128"/>
    <col min="7146" max="7146" width="32" style="128" customWidth="1"/>
    <col min="7147" max="7163" width="8.7109375" style="128"/>
    <col min="7164" max="7164" width="48.5703125" style="128" customWidth="1"/>
    <col min="7165" max="7401" width="8.7109375" style="128"/>
    <col min="7402" max="7402" width="32" style="128" customWidth="1"/>
    <col min="7403" max="7419" width="8.7109375" style="128"/>
    <col min="7420" max="7420" width="48.5703125" style="128" customWidth="1"/>
    <col min="7421" max="7657" width="8.7109375" style="128"/>
    <col min="7658" max="7658" width="32" style="128" customWidth="1"/>
    <col min="7659" max="7675" width="8.7109375" style="128"/>
    <col min="7676" max="7676" width="48.5703125" style="128" customWidth="1"/>
    <col min="7677" max="7913" width="8.7109375" style="128"/>
    <col min="7914" max="7914" width="32" style="128" customWidth="1"/>
    <col min="7915" max="7931" width="8.7109375" style="128"/>
    <col min="7932" max="7932" width="48.5703125" style="128" customWidth="1"/>
    <col min="7933" max="8169" width="8.7109375" style="128"/>
    <col min="8170" max="8170" width="32" style="128" customWidth="1"/>
    <col min="8171" max="8187" width="8.7109375" style="128"/>
    <col min="8188" max="8188" width="48.5703125" style="128" customWidth="1"/>
    <col min="8189" max="8425" width="8.7109375" style="128"/>
    <col min="8426" max="8426" width="32" style="128" customWidth="1"/>
    <col min="8427" max="8443" width="8.7109375" style="128"/>
    <col min="8444" max="8444" width="48.5703125" style="128" customWidth="1"/>
    <col min="8445" max="8681" width="8.7109375" style="128"/>
    <col min="8682" max="8682" width="32" style="128" customWidth="1"/>
    <col min="8683" max="8699" width="8.7109375" style="128"/>
    <col min="8700" max="8700" width="48.5703125" style="128" customWidth="1"/>
    <col min="8701" max="8937" width="8.7109375" style="128"/>
    <col min="8938" max="8938" width="32" style="128" customWidth="1"/>
    <col min="8939" max="8955" width="8.7109375" style="128"/>
    <col min="8956" max="8956" width="48.5703125" style="128" customWidth="1"/>
    <col min="8957" max="9193" width="8.7109375" style="128"/>
    <col min="9194" max="9194" width="32" style="128" customWidth="1"/>
    <col min="9195" max="9211" width="8.7109375" style="128"/>
    <col min="9212" max="9212" width="48.5703125" style="128" customWidth="1"/>
    <col min="9213" max="9449" width="8.7109375" style="128"/>
    <col min="9450" max="9450" width="32" style="128" customWidth="1"/>
    <col min="9451" max="9467" width="8.7109375" style="128"/>
    <col min="9468" max="9468" width="48.5703125" style="128" customWidth="1"/>
    <col min="9469" max="9705" width="8.7109375" style="128"/>
    <col min="9706" max="9706" width="32" style="128" customWidth="1"/>
    <col min="9707" max="9723" width="8.7109375" style="128"/>
    <col min="9724" max="9724" width="48.5703125" style="128" customWidth="1"/>
    <col min="9725" max="9961" width="8.7109375" style="128"/>
    <col min="9962" max="9962" width="32" style="128" customWidth="1"/>
    <col min="9963" max="9979" width="8.7109375" style="128"/>
    <col min="9980" max="9980" width="48.5703125" style="128" customWidth="1"/>
    <col min="9981" max="10217" width="8.7109375" style="128"/>
    <col min="10218" max="10218" width="32" style="128" customWidth="1"/>
    <col min="10219" max="10235" width="8.7109375" style="128"/>
    <col min="10236" max="10236" width="48.5703125" style="128" customWidth="1"/>
    <col min="10237" max="10473" width="8.7109375" style="128"/>
    <col min="10474" max="10474" width="32" style="128" customWidth="1"/>
    <col min="10475" max="10491" width="8.7109375" style="128"/>
    <col min="10492" max="10492" width="48.5703125" style="128" customWidth="1"/>
    <col min="10493" max="10729" width="8.7109375" style="128"/>
    <col min="10730" max="10730" width="32" style="128" customWidth="1"/>
    <col min="10731" max="10747" width="8.7109375" style="128"/>
    <col min="10748" max="10748" width="48.5703125" style="128" customWidth="1"/>
    <col min="10749" max="10985" width="8.7109375" style="128"/>
    <col min="10986" max="10986" width="32" style="128" customWidth="1"/>
    <col min="10987" max="11003" width="8.7109375" style="128"/>
    <col min="11004" max="11004" width="48.5703125" style="128" customWidth="1"/>
    <col min="11005" max="11241" width="8.7109375" style="128"/>
    <col min="11242" max="11242" width="32" style="128" customWidth="1"/>
    <col min="11243" max="11259" width="8.7109375" style="128"/>
    <col min="11260" max="11260" width="48.5703125" style="128" customWidth="1"/>
    <col min="11261" max="11497" width="8.7109375" style="128"/>
    <col min="11498" max="11498" width="32" style="128" customWidth="1"/>
    <col min="11499" max="11515" width="8.7109375" style="128"/>
    <col min="11516" max="11516" width="48.5703125" style="128" customWidth="1"/>
    <col min="11517" max="11753" width="8.7109375" style="128"/>
    <col min="11754" max="11754" width="32" style="128" customWidth="1"/>
    <col min="11755" max="11771" width="8.7109375" style="128"/>
    <col min="11772" max="11772" width="48.5703125" style="128" customWidth="1"/>
    <col min="11773" max="12009" width="8.7109375" style="128"/>
    <col min="12010" max="12010" width="32" style="128" customWidth="1"/>
    <col min="12011" max="12027" width="8.7109375" style="128"/>
    <col min="12028" max="12028" width="48.5703125" style="128" customWidth="1"/>
    <col min="12029" max="12265" width="8.7109375" style="128"/>
    <col min="12266" max="12266" width="32" style="128" customWidth="1"/>
    <col min="12267" max="12283" width="8.7109375" style="128"/>
    <col min="12284" max="12284" width="48.5703125" style="128" customWidth="1"/>
    <col min="12285" max="12521" width="8.7109375" style="128"/>
    <col min="12522" max="12522" width="32" style="128" customWidth="1"/>
    <col min="12523" max="12539" width="8.7109375" style="128"/>
    <col min="12540" max="12540" width="48.5703125" style="128" customWidth="1"/>
    <col min="12541" max="12777" width="8.7109375" style="128"/>
    <col min="12778" max="12778" width="32" style="128" customWidth="1"/>
    <col min="12779" max="12795" width="8.7109375" style="128"/>
    <col min="12796" max="12796" width="48.5703125" style="128" customWidth="1"/>
    <col min="12797" max="13033" width="8.7109375" style="128"/>
    <col min="13034" max="13034" width="32" style="128" customWidth="1"/>
    <col min="13035" max="13051" width="8.7109375" style="128"/>
    <col min="13052" max="13052" width="48.5703125" style="128" customWidth="1"/>
    <col min="13053" max="13289" width="8.7109375" style="128"/>
    <col min="13290" max="13290" width="32" style="128" customWidth="1"/>
    <col min="13291" max="13307" width="8.7109375" style="128"/>
    <col min="13308" max="13308" width="48.5703125" style="128" customWidth="1"/>
    <col min="13309" max="13545" width="8.7109375" style="128"/>
    <col min="13546" max="13546" width="32" style="128" customWidth="1"/>
    <col min="13547" max="13563" width="8.7109375" style="128"/>
    <col min="13564" max="13564" width="48.5703125" style="128" customWidth="1"/>
    <col min="13565" max="13801" width="8.7109375" style="128"/>
    <col min="13802" max="13802" width="32" style="128" customWidth="1"/>
    <col min="13803" max="13819" width="8.7109375" style="128"/>
    <col min="13820" max="13820" width="48.5703125" style="128" customWidth="1"/>
    <col min="13821" max="14057" width="8.7109375" style="128"/>
    <col min="14058" max="14058" width="32" style="128" customWidth="1"/>
    <col min="14059" max="14075" width="8.7109375" style="128"/>
    <col min="14076" max="14076" width="48.5703125" style="128" customWidth="1"/>
    <col min="14077" max="14313" width="8.7109375" style="128"/>
    <col min="14314" max="14314" width="32" style="128" customWidth="1"/>
    <col min="14315" max="14331" width="8.7109375" style="128"/>
    <col min="14332" max="14332" width="48.5703125" style="128" customWidth="1"/>
    <col min="14333" max="14569" width="8.7109375" style="128"/>
    <col min="14570" max="14570" width="32" style="128" customWidth="1"/>
    <col min="14571" max="14587" width="8.7109375" style="128"/>
    <col min="14588" max="14588" width="48.5703125" style="128" customWidth="1"/>
    <col min="14589" max="14825" width="8.7109375" style="128"/>
    <col min="14826" max="14826" width="32" style="128" customWidth="1"/>
    <col min="14827" max="14843" width="8.7109375" style="128"/>
    <col min="14844" max="14844" width="48.5703125" style="128" customWidth="1"/>
    <col min="14845" max="15081" width="8.7109375" style="128"/>
    <col min="15082" max="15082" width="32" style="128" customWidth="1"/>
    <col min="15083" max="15099" width="8.7109375" style="128"/>
    <col min="15100" max="15100" width="48.5703125" style="128" customWidth="1"/>
    <col min="15101" max="15337" width="8.7109375" style="128"/>
    <col min="15338" max="15338" width="32" style="128" customWidth="1"/>
    <col min="15339" max="15355" width="8.7109375" style="128"/>
    <col min="15356" max="15356" width="48.5703125" style="128" customWidth="1"/>
    <col min="15357" max="15593" width="8.7109375" style="128"/>
    <col min="15594" max="15594" width="32" style="128" customWidth="1"/>
    <col min="15595" max="15611" width="8.7109375" style="128"/>
    <col min="15612" max="15612" width="48.5703125" style="128" customWidth="1"/>
    <col min="15613" max="15849" width="8.7109375" style="128"/>
    <col min="15850" max="15850" width="32" style="128" customWidth="1"/>
    <col min="15851" max="15867" width="8.7109375" style="128"/>
    <col min="15868" max="15868" width="48.5703125" style="128" customWidth="1"/>
    <col min="15869" max="16105" width="8.7109375" style="128"/>
    <col min="16106" max="16106" width="32" style="128" customWidth="1"/>
    <col min="16107" max="16123" width="8.7109375" style="128"/>
    <col min="16124" max="16124" width="48.5703125" style="128" customWidth="1"/>
    <col min="16125" max="16361" width="8.7109375" style="128"/>
    <col min="16362" max="16362" width="32" style="128" customWidth="1"/>
    <col min="16363" max="16381" width="8.7109375" style="128"/>
    <col min="16382" max="16384" width="9.140625" style="128" customWidth="1"/>
  </cols>
  <sheetData>
    <row r="1" spans="1:7">
      <c r="A1" s="127" t="s">
        <v>104</v>
      </c>
      <c r="B1" s="127"/>
    </row>
    <row r="2" spans="1:7">
      <c r="A2" s="127"/>
      <c r="B2" s="127"/>
    </row>
    <row r="3" spans="1:7">
      <c r="A3" s="129"/>
      <c r="B3" s="129"/>
      <c r="C3" s="130"/>
      <c r="D3" s="130"/>
      <c r="E3" s="131" t="s">
        <v>105</v>
      </c>
    </row>
    <row r="4" spans="1:7">
      <c r="A4" s="129"/>
      <c r="B4" s="264">
        <v>2010</v>
      </c>
      <c r="C4" s="355">
        <v>2015</v>
      </c>
      <c r="D4" s="355">
        <v>2016</v>
      </c>
      <c r="E4" s="355">
        <v>2017</v>
      </c>
    </row>
    <row r="5" spans="1:7">
      <c r="A5" s="127"/>
      <c r="B5" s="265"/>
    </row>
    <row r="6" spans="1:7">
      <c r="A6" s="132" t="s">
        <v>106</v>
      </c>
      <c r="B6" s="266">
        <v>100</v>
      </c>
      <c r="C6" s="133">
        <v>115.37466661187239</v>
      </c>
      <c r="D6" s="133">
        <v>110.2230758755002</v>
      </c>
      <c r="E6" s="133">
        <v>117.53778431179848</v>
      </c>
      <c r="G6" s="5"/>
    </row>
    <row r="7" spans="1:7">
      <c r="A7" s="132" t="s">
        <v>107</v>
      </c>
      <c r="B7" s="266">
        <v>100</v>
      </c>
      <c r="C7" s="133">
        <v>112.1977699971772</v>
      </c>
      <c r="D7" s="133">
        <v>105.81073171633943</v>
      </c>
      <c r="E7" s="133">
        <v>113.800724708926</v>
      </c>
      <c r="G7" s="5"/>
    </row>
    <row r="8" spans="1:7">
      <c r="A8" s="134" t="s">
        <v>108</v>
      </c>
      <c r="B8" s="266">
        <v>100</v>
      </c>
      <c r="C8" s="133">
        <v>113.23145099319639</v>
      </c>
      <c r="D8" s="133">
        <v>114.46171167997268</v>
      </c>
      <c r="E8" s="133">
        <v>115.90485307194277</v>
      </c>
      <c r="G8" s="5"/>
    </row>
    <row r="9" spans="1:7">
      <c r="A9" s="135" t="s">
        <v>64</v>
      </c>
      <c r="B9" s="267">
        <v>100</v>
      </c>
      <c r="C9" s="136">
        <v>113.1414186326498</v>
      </c>
      <c r="D9" s="136">
        <v>108.72993195790357</v>
      </c>
      <c r="E9" s="136">
        <v>114.97969103213944</v>
      </c>
      <c r="G9" s="5"/>
    </row>
    <row r="10" spans="1:7">
      <c r="A10" s="135"/>
      <c r="B10" s="266"/>
      <c r="C10" s="133"/>
      <c r="D10" s="133"/>
      <c r="E10" s="133"/>
      <c r="G10" s="5"/>
    </row>
    <row r="11" spans="1:7">
      <c r="A11" s="135" t="s">
        <v>109</v>
      </c>
      <c r="B11" s="267">
        <v>100</v>
      </c>
      <c r="C11" s="136">
        <v>110.05984742734519</v>
      </c>
      <c r="D11" s="136">
        <v>108.26041068415903</v>
      </c>
      <c r="E11" s="136">
        <v>110.02409129386574</v>
      </c>
      <c r="G11" s="5"/>
    </row>
    <row r="12" spans="1:7">
      <c r="A12" s="137" t="s">
        <v>110</v>
      </c>
      <c r="B12" s="266">
        <v>100</v>
      </c>
      <c r="C12" s="133">
        <v>118.64836762401545</v>
      </c>
      <c r="D12" s="133">
        <v>112.20383234727753</v>
      </c>
      <c r="E12" s="133">
        <v>108.67629645789025</v>
      </c>
      <c r="G12" s="5"/>
    </row>
    <row r="13" spans="1:7">
      <c r="A13" s="137" t="s">
        <v>111</v>
      </c>
      <c r="B13" s="266">
        <v>100</v>
      </c>
      <c r="C13" s="133">
        <v>111.25717355456084</v>
      </c>
      <c r="D13" s="133">
        <v>109.9517953517252</v>
      </c>
      <c r="E13" s="133">
        <v>111.75455611945212</v>
      </c>
      <c r="G13" s="5"/>
    </row>
    <row r="14" spans="1:7">
      <c r="A14" s="137" t="s">
        <v>112</v>
      </c>
      <c r="B14" s="266">
        <v>100</v>
      </c>
      <c r="C14" s="133">
        <v>111.73339774607359</v>
      </c>
      <c r="D14" s="133">
        <v>104.24498557706288</v>
      </c>
      <c r="E14" s="133">
        <v>111.43621198621423</v>
      </c>
      <c r="G14" s="5"/>
    </row>
    <row r="15" spans="1:7">
      <c r="A15" s="137"/>
      <c r="B15" s="266"/>
      <c r="C15" s="133"/>
      <c r="D15" s="133"/>
      <c r="E15" s="133"/>
      <c r="G15" s="5"/>
    </row>
    <row r="16" spans="1:7">
      <c r="A16" s="138" t="s">
        <v>66</v>
      </c>
      <c r="B16" s="267">
        <v>100</v>
      </c>
      <c r="C16" s="136">
        <v>115.60938604562689</v>
      </c>
      <c r="D16" s="136">
        <v>109.10104743039491</v>
      </c>
      <c r="E16" s="136">
        <v>119.13573348260776</v>
      </c>
      <c r="G16" s="5"/>
    </row>
    <row r="17" spans="1:5">
      <c r="A17" s="139"/>
      <c r="B17" s="139"/>
      <c r="C17" s="139"/>
      <c r="D17" s="139"/>
      <c r="E17" s="139"/>
    </row>
    <row r="18" spans="1:5">
      <c r="A18" s="134"/>
      <c r="B18" s="134"/>
      <c r="C18" s="140"/>
      <c r="D18" s="140"/>
      <c r="E18" s="140"/>
    </row>
    <row r="19" spans="1:5">
      <c r="A19" s="134" t="s">
        <v>82</v>
      </c>
      <c r="B19" s="13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1"/>
  <sheetViews>
    <sheetView zoomScale="90" zoomScaleNormal="90" workbookViewId="0">
      <selection activeCell="A2" sqref="A2"/>
    </sheetView>
  </sheetViews>
  <sheetFormatPr defaultColWidth="9.140625" defaultRowHeight="12.75"/>
  <cols>
    <col min="1" max="1" width="21" style="115" customWidth="1"/>
    <col min="2" max="2" width="9.140625" style="117"/>
    <col min="3" max="16384" width="9.140625" style="115"/>
  </cols>
  <sheetData>
    <row r="1" spans="1:6">
      <c r="A1" s="112" t="s">
        <v>113</v>
      </c>
      <c r="B1" s="113"/>
      <c r="C1" s="114"/>
      <c r="D1" s="114"/>
      <c r="E1" s="114"/>
      <c r="F1" s="114"/>
    </row>
    <row r="2" spans="1:6">
      <c r="A2" s="116"/>
    </row>
    <row r="3" spans="1:6">
      <c r="A3" s="118"/>
      <c r="B3" s="356">
        <v>2010</v>
      </c>
      <c r="C3" s="357">
        <v>2015</v>
      </c>
      <c r="D3" s="357">
        <v>2016</v>
      </c>
      <c r="E3" s="357">
        <v>2017</v>
      </c>
    </row>
    <row r="4" spans="1:6">
      <c r="A4" s="111"/>
      <c r="B4" s="119"/>
      <c r="C4" s="111"/>
      <c r="D4" s="111"/>
      <c r="E4" s="111"/>
    </row>
    <row r="5" spans="1:6">
      <c r="A5" s="111" t="s">
        <v>114</v>
      </c>
      <c r="B5" s="120">
        <v>98.845220057255759</v>
      </c>
      <c r="C5" s="5">
        <v>102.6095213445052</v>
      </c>
      <c r="D5" s="5">
        <v>97.698238298157335</v>
      </c>
      <c r="E5" s="5">
        <v>104.05283105803608</v>
      </c>
    </row>
    <row r="6" spans="1:6">
      <c r="A6" s="111" t="s">
        <v>115</v>
      </c>
      <c r="B6" s="120">
        <v>95.57030900133968</v>
      </c>
      <c r="C6" s="5">
        <v>100.20381786656658</v>
      </c>
      <c r="D6" s="5">
        <v>95.426982252961196</v>
      </c>
      <c r="E6" s="5">
        <v>105.81625748186435</v>
      </c>
    </row>
    <row r="7" spans="1:6">
      <c r="A7" s="111" t="s">
        <v>116</v>
      </c>
      <c r="B7" s="120">
        <v>112.02542251053882</v>
      </c>
      <c r="C7" s="5">
        <v>99.057225060431605</v>
      </c>
      <c r="D7" s="5">
        <v>101.02204228845355</v>
      </c>
      <c r="E7" s="5">
        <v>110.09759548860322</v>
      </c>
    </row>
    <row r="8" spans="1:6">
      <c r="A8" s="121" t="s">
        <v>117</v>
      </c>
      <c r="B8" s="120">
        <v>96.979436945446565</v>
      </c>
      <c r="C8" s="5">
        <v>113.19292673195011</v>
      </c>
      <c r="D8" s="5">
        <v>102.39762862874294</v>
      </c>
      <c r="E8" s="5">
        <v>99.754800895662228</v>
      </c>
    </row>
    <row r="9" spans="1:6">
      <c r="A9" s="122"/>
      <c r="B9" s="123"/>
      <c r="C9" s="124"/>
      <c r="D9" s="124"/>
      <c r="E9" s="124"/>
    </row>
    <row r="10" spans="1:6">
      <c r="A10" s="111"/>
      <c r="B10" s="125"/>
      <c r="C10" s="126"/>
      <c r="D10" s="126"/>
      <c r="E10" s="126"/>
    </row>
    <row r="11" spans="1:6">
      <c r="A11" s="111" t="s">
        <v>118</v>
      </c>
      <c r="B11" s="125"/>
      <c r="C11" s="126"/>
      <c r="D11" s="126"/>
      <c r="E11" s="126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B33"/>
  <sheetViews>
    <sheetView zoomScale="80" zoomScaleNormal="80" workbookViewId="0">
      <selection activeCell="B45" sqref="B45"/>
    </sheetView>
  </sheetViews>
  <sheetFormatPr defaultColWidth="8.7109375" defaultRowHeight="12.75"/>
  <cols>
    <col min="1" max="1" width="44.28515625" style="8" customWidth="1"/>
    <col min="2" max="16384" width="8.7109375" style="8"/>
  </cols>
  <sheetData>
    <row r="1" spans="1:80" ht="12.95">
      <c r="A1" s="8" t="s">
        <v>119</v>
      </c>
    </row>
    <row r="2" spans="1:80" s="14" customFormat="1" ht="12.95">
      <c r="B2" s="14">
        <v>2005</v>
      </c>
      <c r="C2" s="14">
        <v>2006</v>
      </c>
      <c r="D2" s="14">
        <v>2007</v>
      </c>
      <c r="E2" s="14">
        <v>2008</v>
      </c>
      <c r="F2" s="14">
        <v>2009</v>
      </c>
      <c r="G2" s="14">
        <v>2010</v>
      </c>
      <c r="H2" s="14">
        <v>2011</v>
      </c>
      <c r="I2" s="14">
        <v>2012</v>
      </c>
      <c r="J2" s="14">
        <v>2013</v>
      </c>
      <c r="K2" s="14">
        <v>2014</v>
      </c>
      <c r="L2" s="14">
        <v>2015</v>
      </c>
      <c r="M2" s="14">
        <v>2016</v>
      </c>
      <c r="N2" s="14">
        <v>2017</v>
      </c>
    </row>
    <row r="3" spans="1:80" ht="12.95">
      <c r="A3" s="8" t="s">
        <v>120</v>
      </c>
      <c r="B3" s="23">
        <v>100</v>
      </c>
      <c r="C3" s="23">
        <v>98.705831207774295</v>
      </c>
      <c r="D3" s="23">
        <v>99.533195804746754</v>
      </c>
      <c r="E3" s="23">
        <v>101.14343877806706</v>
      </c>
      <c r="F3" s="23">
        <v>99.060342276444061</v>
      </c>
      <c r="G3" s="23">
        <v>98.814483942385863</v>
      </c>
      <c r="H3" s="23">
        <v>100.34831466075693</v>
      </c>
      <c r="I3" s="23">
        <v>98.138832632420161</v>
      </c>
      <c r="J3" s="23">
        <v>98.74460494992141</v>
      </c>
      <c r="K3" s="23">
        <v>96.980163241799204</v>
      </c>
      <c r="L3" s="23">
        <v>99.870052528409119</v>
      </c>
      <c r="M3" s="23">
        <v>100.10064296511869</v>
      </c>
      <c r="N3" s="23">
        <v>97.640145542660193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</row>
    <row r="4" spans="1:80" ht="12.95">
      <c r="A4" s="8" t="s">
        <v>121</v>
      </c>
      <c r="B4" s="23">
        <v>100</v>
      </c>
      <c r="C4" s="23">
        <v>98.920152255801028</v>
      </c>
      <c r="D4" s="23">
        <v>101.08114167251351</v>
      </c>
      <c r="E4" s="23">
        <v>102.7061670110741</v>
      </c>
      <c r="F4" s="23">
        <v>102.55080568849787</v>
      </c>
      <c r="G4" s="23">
        <v>102.13008290789095</v>
      </c>
      <c r="H4" s="23">
        <v>105.10367187577798</v>
      </c>
      <c r="I4" s="23">
        <v>102.44678426136124</v>
      </c>
      <c r="J4" s="23">
        <v>103.08489425051791</v>
      </c>
      <c r="K4" s="23">
        <v>104.64062115376559</v>
      </c>
      <c r="L4" s="23">
        <v>105.12434602611367</v>
      </c>
      <c r="M4" s="23">
        <v>108.42170313777424</v>
      </c>
      <c r="N4" s="23">
        <v>105.29399844089041</v>
      </c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</row>
    <row r="5" spans="1:80" ht="12.95">
      <c r="A5" s="8" t="s">
        <v>122</v>
      </c>
      <c r="B5" s="23">
        <v>100</v>
      </c>
      <c r="C5" s="23">
        <v>101.53233040841859</v>
      </c>
      <c r="D5" s="23">
        <v>101.98184903027511</v>
      </c>
      <c r="E5" s="23">
        <v>103.90621343324158</v>
      </c>
      <c r="F5" s="23">
        <v>99.68521405227655</v>
      </c>
      <c r="G5" s="23">
        <v>99.536092845934121</v>
      </c>
      <c r="H5" s="23">
        <v>99.81922808347322</v>
      </c>
      <c r="I5" s="23">
        <v>97.698414913501026</v>
      </c>
      <c r="J5" s="23">
        <v>98.329270994529068</v>
      </c>
      <c r="K5" s="23">
        <v>95.173007210877643</v>
      </c>
      <c r="L5" s="23">
        <v>98.763319363613149</v>
      </c>
      <c r="M5" s="23">
        <v>98.778090720987834</v>
      </c>
      <c r="N5" s="23">
        <v>93.061808873300649</v>
      </c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</row>
    <row r="6" spans="1:80" ht="12.95">
      <c r="A6" s="8" t="s">
        <v>123</v>
      </c>
      <c r="B6" s="23">
        <v>100</v>
      </c>
      <c r="C6" s="23">
        <v>97.325960222222804</v>
      </c>
      <c r="D6" s="23">
        <v>96.55406509117131</v>
      </c>
      <c r="E6" s="23">
        <v>98.017860130057031</v>
      </c>
      <c r="F6" s="23">
        <v>94.123406139454332</v>
      </c>
      <c r="G6" s="23">
        <v>94.070110141905204</v>
      </c>
      <c r="H6" s="23">
        <v>94.1747980819991</v>
      </c>
      <c r="I6" s="23">
        <v>92.538754181908971</v>
      </c>
      <c r="J6" s="23">
        <v>93.090946281129575</v>
      </c>
      <c r="K6" s="23">
        <v>87.482608831756409</v>
      </c>
      <c r="L6" s="23">
        <v>93.132431678803115</v>
      </c>
      <c r="M6" s="23">
        <v>89.763591461385715</v>
      </c>
      <c r="N6" s="23">
        <v>89.424646901797473</v>
      </c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</row>
    <row r="7" spans="1:80" ht="12.95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</row>
    <row r="8" spans="1:80" ht="14.45">
      <c r="A8" s="268" t="s">
        <v>124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</row>
    <row r="9" spans="1:80" ht="12.95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</row>
    <row r="10" spans="1:80" ht="12.95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</row>
    <row r="11" spans="1:80" ht="12.95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</row>
    <row r="12" spans="1:80" ht="12.95"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</row>
    <row r="13" spans="1:80" ht="12.95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</row>
    <row r="14" spans="1:80" ht="12.95"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</row>
    <row r="15" spans="1:80" ht="12.95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</row>
    <row r="16" spans="1:80" ht="12.95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</row>
    <row r="17" spans="2:80" ht="12.95"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</row>
    <row r="18" spans="2:80" ht="12.95"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</row>
    <row r="19" spans="2:80" ht="12.95"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</row>
    <row r="20" spans="2:80" ht="12.95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</row>
    <row r="21" spans="2:80" ht="12.95"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</row>
    <row r="22" spans="2:80" ht="12.95"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</row>
    <row r="23" spans="2:80" ht="12.95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</row>
    <row r="24" spans="2:80" ht="12.95"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</row>
    <row r="25" spans="2:80" ht="12.95"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</row>
    <row r="26" spans="2:80" ht="12.95"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</row>
    <row r="27" spans="2:80" ht="12.95"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</row>
    <row r="33" spans="1:1" ht="12.95">
      <c r="A33" s="111" t="s">
        <v>125</v>
      </c>
    </row>
  </sheetData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CF45"/>
  <sheetViews>
    <sheetView zoomScale="70" zoomScaleNormal="70" workbookViewId="0">
      <selection activeCell="A3" sqref="A3:A6"/>
    </sheetView>
  </sheetViews>
  <sheetFormatPr defaultColWidth="8.7109375" defaultRowHeight="12.75"/>
  <cols>
    <col min="1" max="1" width="58.85546875" style="8" bestFit="1" customWidth="1"/>
    <col min="2" max="16384" width="8.7109375" style="8"/>
  </cols>
  <sheetData>
    <row r="1" spans="1:84" ht="12.95">
      <c r="A1" s="8" t="s">
        <v>126</v>
      </c>
    </row>
    <row r="2" spans="1:84" s="14" customFormat="1" ht="12.95">
      <c r="B2" s="14">
        <v>2005</v>
      </c>
      <c r="C2" s="14">
        <v>2006</v>
      </c>
      <c r="D2" s="14">
        <v>2007</v>
      </c>
      <c r="E2" s="14">
        <v>2008</v>
      </c>
      <c r="F2" s="14">
        <v>2009</v>
      </c>
      <c r="G2" s="14">
        <v>2010</v>
      </c>
      <c r="H2" s="14">
        <v>2011</v>
      </c>
      <c r="I2" s="14">
        <v>2012</v>
      </c>
      <c r="J2" s="14">
        <v>2013</v>
      </c>
      <c r="K2" s="14">
        <v>2014</v>
      </c>
      <c r="L2" s="14">
        <v>2015</v>
      </c>
      <c r="M2" s="14">
        <v>2016</v>
      </c>
      <c r="N2" s="14">
        <v>2017</v>
      </c>
    </row>
    <row r="3" spans="1:84" ht="28.35" customHeight="1">
      <c r="A3" s="8" t="s">
        <v>120</v>
      </c>
      <c r="B3" s="23">
        <v>100</v>
      </c>
      <c r="C3" s="23">
        <v>98.705796969138831</v>
      </c>
      <c r="D3" s="23">
        <v>100.32379375833787</v>
      </c>
      <c r="E3" s="23">
        <v>101.15852304601702</v>
      </c>
      <c r="F3" s="23">
        <v>99.223012514453671</v>
      </c>
      <c r="G3" s="23">
        <v>98.416023377535197</v>
      </c>
      <c r="H3" s="23">
        <v>99.011437147897922</v>
      </c>
      <c r="I3" s="23">
        <v>96.890532215935892</v>
      </c>
      <c r="J3" s="23">
        <v>95.951175774611215</v>
      </c>
      <c r="K3" s="23">
        <v>95.102894693521847</v>
      </c>
      <c r="L3" s="23">
        <v>96.310330317152051</v>
      </c>
      <c r="M3" s="23">
        <v>96.204195725889221</v>
      </c>
      <c r="N3" s="23">
        <v>96.458617178078129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</row>
    <row r="4" spans="1:84" ht="28.35" customHeight="1">
      <c r="A4" s="8" t="s">
        <v>121</v>
      </c>
      <c r="B4" s="23">
        <v>100</v>
      </c>
      <c r="C4" s="23">
        <v>98.18879497900592</v>
      </c>
      <c r="D4" s="23">
        <v>100.89466349392325</v>
      </c>
      <c r="E4" s="23">
        <v>101.50792913478935</v>
      </c>
      <c r="F4" s="23">
        <v>100.36647767510833</v>
      </c>
      <c r="G4" s="23">
        <v>99.326574386589513</v>
      </c>
      <c r="H4" s="23">
        <v>99.832719673224744</v>
      </c>
      <c r="I4" s="23">
        <v>97.336225373797248</v>
      </c>
      <c r="J4" s="23">
        <v>96.353050173915932</v>
      </c>
      <c r="K4" s="23">
        <v>97.29197025506673</v>
      </c>
      <c r="L4" s="23">
        <v>96.853140517487333</v>
      </c>
      <c r="M4" s="23">
        <v>98.903874009071473</v>
      </c>
      <c r="N4" s="23">
        <v>98.622099233114568</v>
      </c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</row>
    <row r="5" spans="1:84" ht="28.35" customHeight="1">
      <c r="A5" s="8" t="s">
        <v>122</v>
      </c>
      <c r="B5" s="23">
        <v>100</v>
      </c>
      <c r="C5" s="23">
        <v>99.735007323878349</v>
      </c>
      <c r="D5" s="23">
        <v>100.49572357908575</v>
      </c>
      <c r="E5" s="23">
        <v>101.13796457945961</v>
      </c>
      <c r="F5" s="23">
        <v>97.35963691259964</v>
      </c>
      <c r="G5" s="23">
        <v>96.650350222756884</v>
      </c>
      <c r="H5" s="23">
        <v>97.161818554747327</v>
      </c>
      <c r="I5" s="23">
        <v>94.496560685056593</v>
      </c>
      <c r="J5" s="23">
        <v>93.249812227418445</v>
      </c>
      <c r="K5" s="23">
        <v>92.657939063449319</v>
      </c>
      <c r="L5" s="23">
        <v>94.723440177577572</v>
      </c>
      <c r="M5" s="23">
        <v>94.489047740991779</v>
      </c>
      <c r="N5" s="23">
        <v>93.121110276181696</v>
      </c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</row>
    <row r="6" spans="1:84" ht="28.35" customHeight="1">
      <c r="A6" s="8" t="s">
        <v>127</v>
      </c>
      <c r="B6" s="23">
        <v>100</v>
      </c>
      <c r="C6" s="23">
        <v>99.157269660489888</v>
      </c>
      <c r="D6" s="23">
        <v>99.258435997330324</v>
      </c>
      <c r="E6" s="23">
        <v>100.56957802267497</v>
      </c>
      <c r="F6" s="23">
        <v>97.998239087293655</v>
      </c>
      <c r="G6" s="23">
        <v>97.568543955853869</v>
      </c>
      <c r="H6" s="23">
        <v>98.366602787437515</v>
      </c>
      <c r="I6" s="23">
        <v>97.209574914003312</v>
      </c>
      <c r="J6" s="23">
        <v>96.490764236759802</v>
      </c>
      <c r="K6" s="23">
        <v>92.123156824876204</v>
      </c>
      <c r="L6" s="23">
        <v>95.908371038036634</v>
      </c>
      <c r="M6" s="23">
        <v>92.265992973481985</v>
      </c>
      <c r="N6" s="23">
        <v>94.13792888288846</v>
      </c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</row>
    <row r="7" spans="1:84" ht="12.95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</row>
    <row r="8" spans="1:84" ht="15.75">
      <c r="A8" s="269" t="s">
        <v>128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</row>
    <row r="9" spans="1:84" ht="12.95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</row>
    <row r="10" spans="1:84" ht="12.95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</row>
    <row r="11" spans="1:84" ht="12.95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</row>
    <row r="12" spans="1:84" ht="12.95"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</row>
    <row r="13" spans="1:84" ht="12.95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</row>
    <row r="14" spans="1:84" ht="12.95"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</row>
    <row r="15" spans="1:84" ht="12.95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</row>
    <row r="16" spans="1:84" ht="12.95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</row>
    <row r="17" spans="2:84" ht="12.95"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</row>
    <row r="18" spans="2:84" ht="12.95"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</row>
    <row r="19" spans="2:84" ht="12.95"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</row>
    <row r="20" spans="2:84" ht="12.95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</row>
    <row r="21" spans="2:84" ht="12.95"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</row>
    <row r="22" spans="2:84" ht="12.95"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</row>
    <row r="23" spans="2:84" ht="12.95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</row>
    <row r="24" spans="2:84" ht="12.95"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</row>
    <row r="25" spans="2:84" ht="12.95"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</row>
    <row r="26" spans="2:84" ht="12.95"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</row>
    <row r="27" spans="2:84" ht="12.95"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</row>
    <row r="28" spans="2:84" ht="12.95"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</row>
    <row r="29" spans="2:84" ht="12.95"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</row>
    <row r="30" spans="2:84" ht="12.95"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</row>
    <row r="31" spans="2:84" ht="12.95"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</row>
    <row r="45" spans="1:1">
      <c r="A45" s="111" t="s">
        <v>125</v>
      </c>
    </row>
  </sheetData>
  <pageMargins left="0.11811023622047245" right="0.31496062992125984" top="0.59055118110236227" bottom="0.59055118110236227" header="0.31496062992125984" footer="0.31496062992125984"/>
  <pageSetup paperSize="9" scale="3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Fabio Iacobini</dc:creator>
  <cp:keywords/>
  <dc:description/>
  <cp:lastModifiedBy>fabio iacobini</cp:lastModifiedBy>
  <cp:revision/>
  <dcterms:created xsi:type="dcterms:W3CDTF">2018-08-28T09:19:04Z</dcterms:created>
  <dcterms:modified xsi:type="dcterms:W3CDTF">2021-04-28T09:18:51Z</dcterms:modified>
  <cp:category/>
  <cp:contentStatus/>
</cp:coreProperties>
</file>